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Messprotokoll Ladessystem 1" sheetId="1" r:id="rId1"/>
  </sheets>
  <definedNames>
    <definedName name="_xlnm.Print_Area" localSheetId="0">'Messprotokoll Ladessystem 1'!$A$1:$H$72</definedName>
  </definedNames>
  <calcPr fullCalcOnLoad="1"/>
</workbook>
</file>

<file path=xl/sharedStrings.xml><?xml version="1.0" encoding="utf-8"?>
<sst xmlns="http://schemas.openxmlformats.org/spreadsheetml/2006/main" count="335" uniqueCount="108">
  <si>
    <t>Stand 07/2004</t>
  </si>
  <si>
    <t>Messprotokoll</t>
  </si>
  <si>
    <t>Ladesystem</t>
  </si>
  <si>
    <t>Messgröße</t>
  </si>
  <si>
    <t>Messgerät</t>
  </si>
  <si>
    <t>Anschluss rotes Messkabel</t>
  </si>
  <si>
    <t>Anschluss schwarzes Messkabel</t>
  </si>
  <si>
    <t>Sollwert</t>
  </si>
  <si>
    <t>Istwert</t>
  </si>
  <si>
    <t>Messbedingungen</t>
  </si>
  <si>
    <t>Selbsterregte Drehstromlichtmaschine</t>
  </si>
  <si>
    <t>Fahrzeugidentnummer:</t>
  </si>
  <si>
    <t>Hersteller:</t>
  </si>
  <si>
    <t>Typ</t>
  </si>
  <si>
    <t>Kilometerstand</t>
  </si>
  <si>
    <t>Amtl. Kennzeichen:</t>
  </si>
  <si>
    <t>Kunden Name, Vorname</t>
  </si>
  <si>
    <t>Auftragsnummer:</t>
  </si>
  <si>
    <t>Datum</t>
  </si>
  <si>
    <t>Technische Daten laut Fahrzeughersteller / Werkstatthandbuch / Normwerte</t>
  </si>
  <si>
    <t>Kunden- und Auftragsdaten</t>
  </si>
  <si>
    <t>Batterietyp/bezeichnung</t>
  </si>
  <si>
    <t>Sollspannung Batterie</t>
  </si>
  <si>
    <t>Ladeschlussspannung</t>
  </si>
  <si>
    <t>Volt</t>
  </si>
  <si>
    <t>Ruhestrom</t>
  </si>
  <si>
    <t>mA</t>
  </si>
  <si>
    <t>Ladestrom maximal</t>
  </si>
  <si>
    <t>Ruhespannung</t>
  </si>
  <si>
    <t>Batterie Plus</t>
  </si>
  <si>
    <t>Batterie Minus</t>
  </si>
  <si>
    <t>Beurteilung Istwert</t>
  </si>
  <si>
    <t>In Ordnung, weiter mit nächster Messung</t>
  </si>
  <si>
    <t>Batterie laden und Belastungs-test durchführen</t>
  </si>
  <si>
    <t>Ladespannung</t>
  </si>
  <si>
    <t>Multimeter DC</t>
  </si>
  <si>
    <t>&gt; 12,5</t>
  </si>
  <si>
    <t>Leerlaufdrehzahl, Licht aus</t>
  </si>
  <si>
    <t>Weiter mit nächster Messung</t>
  </si>
  <si>
    <t>Zündung und alle Ver-braucher aus</t>
  </si>
  <si>
    <t>&gt; 13,0</t>
  </si>
  <si>
    <t>2000 RPM Licht aus</t>
  </si>
  <si>
    <t>&gt; 13,5</t>
  </si>
  <si>
    <t>5000 RPM Licht aus</t>
  </si>
  <si>
    <t>2000 RPM Licht AN</t>
  </si>
  <si>
    <t>5000 RPM Licht AN</t>
  </si>
  <si>
    <t>Multimeter DC / A (mA)</t>
  </si>
  <si>
    <t>Fahrzeug-masse</t>
  </si>
  <si>
    <t>Leerlaufdrehzahl, Licht AN</t>
  </si>
  <si>
    <t>Zündung und Verbraucher aus, Zubehör (Alarmanlage usw. aus!) Kabel am Messgerät umstecken!</t>
  </si>
  <si>
    <t>Ruhestrom zu hoch; Verursacher lokalisieren; Alle Sicherungen entfernen und Stromkreis feststellen</t>
  </si>
  <si>
    <t>Multimeter DC Volt</t>
  </si>
  <si>
    <t>Spannung zu hoch, Weiter mit Regler/Gleichrichterprüfung</t>
  </si>
  <si>
    <t>Generatorprüfung</t>
  </si>
  <si>
    <t>Phasenspannung</t>
  </si>
  <si>
    <t>Multimeter AC Volt</t>
  </si>
  <si>
    <t>Gelb 1</t>
  </si>
  <si>
    <t>Gelb 2</t>
  </si>
  <si>
    <t>14 - 16</t>
  </si>
  <si>
    <t>Gelb 3</t>
  </si>
  <si>
    <t>Leerlaufdrehzahl Licht an</t>
  </si>
  <si>
    <t>10 - 14</t>
  </si>
  <si>
    <t>5 - 10</t>
  </si>
  <si>
    <t>2000 RPM Licht an</t>
  </si>
  <si>
    <t>5000 RPM Licht an</t>
  </si>
  <si>
    <t>Regler/Gleichrichterprüfung</t>
  </si>
  <si>
    <t>Spannungswerte sind in Ordnung; Ruhestrom prüfen, Batteriezustand prüfen, Spannungsabfall Plus und Minusleitung prüfen</t>
  </si>
  <si>
    <t>Spannungswerte fehlerhaft, Weiter mit Generatorprüfung</t>
  </si>
  <si>
    <t>&gt; 14</t>
  </si>
  <si>
    <t>Unterschiede in der Phasenspannung zu hoch, Wenn Regler/Gleichrichter ok, liegt Generatordefekt vor.</t>
  </si>
  <si>
    <t>Spannungsverlust</t>
  </si>
  <si>
    <t>Rot/weiß Regler</t>
  </si>
  <si>
    <t>B +</t>
  </si>
  <si>
    <t>&lt; 0,5  V</t>
  </si>
  <si>
    <t>Grün Regler</t>
  </si>
  <si>
    <t>B -</t>
  </si>
  <si>
    <t>&lt; 0,5 V</t>
  </si>
  <si>
    <t>Nur bei externer Spannungsinformation (geschaltetes Plus) am Regler</t>
  </si>
  <si>
    <t>Spannungs-information</t>
  </si>
  <si>
    <t>Schwarz Regler</t>
  </si>
  <si>
    <t>Regler/Gleichrichter demontieren und weitere Messungen außerhalb des Fahrzeuges vornehmen</t>
  </si>
  <si>
    <t>Plusdiode</t>
  </si>
  <si>
    <t>Multimeter Diodentest</t>
  </si>
  <si>
    <t>Gelb 1 Regler</t>
  </si>
  <si>
    <t>450 -550 mV</t>
  </si>
  <si>
    <t>Gelb 2 Regler</t>
  </si>
  <si>
    <t>Gelb 3 Regler</t>
  </si>
  <si>
    <t>450 - 550 mV</t>
  </si>
  <si>
    <t>unendlich</t>
  </si>
  <si>
    <t>Minusdiode</t>
  </si>
  <si>
    <t>450 -  550 mV</t>
  </si>
  <si>
    <t>Reglerprüfung mit externer, regelbarer Spannungsquelle (Anschluss gemäß externem Schaltplan vornehmen!)</t>
  </si>
  <si>
    <t>Reglerspannung 1</t>
  </si>
  <si>
    <t>Reglerspannung 2</t>
  </si>
  <si>
    <t>Reglerspannung 3</t>
  </si>
  <si>
    <t>Externe Messung außerhalb des Fahrzeuges</t>
  </si>
  <si>
    <t>Spannungsabfall zu groß, Kabel und Steckverbinder prüfen</t>
  </si>
  <si>
    <t>Spannungsabfall zu groß, Kabel, Sicherung und Steckverbinder prüfen</t>
  </si>
  <si>
    <t>Diode defekt</t>
  </si>
  <si>
    <t>Thyristor defekt</t>
  </si>
  <si>
    <t>Gleichrichterteil in Ordnung</t>
  </si>
  <si>
    <t>Reglerteil in Ordnung</t>
  </si>
  <si>
    <t>Tragen Sie bitte Ihre Auftragsdaten, die technischen Daten und Ihre Messwerte in den Gelben Feldern ein.</t>
  </si>
  <si>
    <t>A bei xxxx Umdrehungen</t>
  </si>
  <si>
    <t>Spannung in mV eingeben</t>
  </si>
  <si>
    <r>
      <t xml:space="preserve">Wert </t>
    </r>
    <r>
      <rPr>
        <b/>
        <u val="single"/>
        <sz val="10"/>
        <rFont val="Arial"/>
        <family val="2"/>
      </rPr>
      <t>unendlich</t>
    </r>
    <r>
      <rPr>
        <b/>
        <sz val="10"/>
        <rFont val="Arial"/>
        <family val="0"/>
      </rPr>
      <t xml:space="preserve"> eingeben; bei Abweichung Wert in </t>
    </r>
    <r>
      <rPr>
        <b/>
        <u val="single"/>
        <sz val="10"/>
        <rFont val="Arial"/>
        <family val="2"/>
      </rPr>
      <t>mV</t>
    </r>
  </si>
  <si>
    <t>Manfred Kaemmerer</t>
  </si>
  <si>
    <t>© 2004 by Zweirad Know How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</si>
</sst>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[$-F800]dddd\,\ mmmm\ dd\,\ yyyy"/>
    <numFmt numFmtId="166" formatCode="0000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b/>
      <i/>
      <sz val="20"/>
      <name val="Arial"/>
      <family val="2"/>
    </font>
    <font>
      <sz val="20"/>
      <name val="Arial"/>
      <family val="2"/>
    </font>
    <font>
      <b/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2" borderId="1" xfId="0" applyFont="1" applyFill="1" applyBorder="1" applyAlignment="1">
      <alignment wrapText="1" shrinkToFit="1"/>
    </xf>
    <xf numFmtId="0" fontId="0" fillId="3" borderId="2" xfId="0" applyFill="1" applyBorder="1" applyAlignment="1">
      <alignment wrapText="1" shrinkToFit="1"/>
    </xf>
    <xf numFmtId="0" fontId="0" fillId="3" borderId="3" xfId="0" applyFill="1" applyBorder="1" applyAlignment="1">
      <alignment horizontal="right" wrapText="1" shrinkToFit="1"/>
    </xf>
    <xf numFmtId="0" fontId="1" fillId="3" borderId="4" xfId="0" applyFont="1" applyFill="1" applyBorder="1" applyAlignment="1">
      <alignment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wrapText="1" shrinkToFit="1"/>
    </xf>
    <xf numFmtId="0" fontId="1" fillId="4" borderId="1" xfId="0" applyNumberFormat="1" applyFont="1" applyFill="1" applyBorder="1" applyAlignment="1">
      <alignment wrapText="1" shrinkToFit="1"/>
    </xf>
    <xf numFmtId="0" fontId="1" fillId="4" borderId="1" xfId="0" applyFont="1" applyFill="1" applyBorder="1" applyAlignment="1">
      <alignment wrapText="1" shrinkToFit="1"/>
    </xf>
    <xf numFmtId="49" fontId="0" fillId="3" borderId="3" xfId="0" applyNumberFormat="1" applyFill="1" applyBorder="1" applyAlignment="1">
      <alignment horizontal="right" wrapText="1" shrinkToFit="1"/>
    </xf>
    <xf numFmtId="0" fontId="1" fillId="5" borderId="5" xfId="0" applyFont="1" applyFill="1" applyBorder="1" applyAlignment="1">
      <alignment wrapText="1" shrinkToFit="1"/>
    </xf>
    <xf numFmtId="0" fontId="0" fillId="5" borderId="6" xfId="0" applyFill="1" applyBorder="1" applyAlignment="1">
      <alignment wrapText="1" shrinkToFit="1"/>
    </xf>
    <xf numFmtId="0" fontId="0" fillId="5" borderId="6" xfId="0" applyFill="1" applyBorder="1" applyAlignment="1">
      <alignment horizontal="right" wrapText="1" shrinkToFit="1"/>
    </xf>
    <xf numFmtId="0" fontId="1" fillId="5" borderId="6" xfId="0" applyFont="1" applyFill="1" applyBorder="1" applyAlignment="1">
      <alignment wrapText="1" shrinkToFit="1"/>
    </xf>
    <xf numFmtId="0" fontId="1" fillId="5" borderId="7" xfId="0" applyFont="1" applyFill="1" applyBorder="1" applyAlignment="1">
      <alignment wrapText="1" shrinkToFit="1"/>
    </xf>
    <xf numFmtId="0" fontId="0" fillId="5" borderId="8" xfId="0" applyFill="1" applyBorder="1" applyAlignment="1">
      <alignment wrapText="1" shrinkToFit="1"/>
    </xf>
    <xf numFmtId="0" fontId="1" fillId="5" borderId="8" xfId="0" applyFont="1" applyFill="1" applyBorder="1" applyAlignment="1">
      <alignment wrapText="1" shrinkToFit="1"/>
    </xf>
    <xf numFmtId="0" fontId="1" fillId="5" borderId="9" xfId="0" applyFont="1" applyFill="1" applyBorder="1" applyAlignment="1">
      <alignment wrapText="1" shrinkToFit="1"/>
    </xf>
    <xf numFmtId="0" fontId="0" fillId="3" borderId="10" xfId="0" applyFill="1" applyBorder="1" applyAlignment="1">
      <alignment wrapText="1" shrinkToFit="1"/>
    </xf>
    <xf numFmtId="0" fontId="1" fillId="3" borderId="4" xfId="0" applyFont="1" applyFill="1" applyBorder="1" applyAlignment="1">
      <alignment/>
    </xf>
    <xf numFmtId="0" fontId="1" fillId="3" borderId="4" xfId="0" applyFont="1" applyFill="1" applyBorder="1" applyAlignment="1">
      <alignment wrapText="1" shrinkToFit="1"/>
    </xf>
    <xf numFmtId="0" fontId="0" fillId="3" borderId="10" xfId="0" applyFont="1" applyFill="1" applyBorder="1" applyAlignment="1">
      <alignment wrapText="1" shrinkToFit="1"/>
    </xf>
    <xf numFmtId="0" fontId="0" fillId="3" borderId="2" xfId="0" applyFont="1" applyFill="1" applyBorder="1" applyAlignment="1">
      <alignment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6" borderId="1" xfId="0" applyFill="1" applyBorder="1" applyAlignment="1" applyProtection="1">
      <alignment wrapText="1" shrinkToFit="1"/>
      <protection locked="0"/>
    </xf>
    <xf numFmtId="0" fontId="0" fillId="0" borderId="0" xfId="0" applyAlignment="1" applyProtection="1">
      <alignment/>
      <protection hidden="1"/>
    </xf>
    <xf numFmtId="49" fontId="7" fillId="0" borderId="0" xfId="0" applyNumberFormat="1" applyFont="1" applyFill="1" applyAlignment="1" applyProtection="1">
      <alignment wrapText="1"/>
      <protection hidden="1"/>
    </xf>
    <xf numFmtId="0" fontId="7" fillId="0" borderId="0" xfId="0" applyNumberFormat="1" applyFont="1" applyFill="1" applyAlignment="1" applyProtection="1">
      <alignment wrapText="1"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>
      <alignment/>
    </xf>
    <xf numFmtId="0" fontId="8" fillId="0" borderId="0" xfId="0" applyFont="1" applyAlignment="1" applyProtection="1">
      <alignment wrapText="1"/>
      <protection hidden="1"/>
    </xf>
    <xf numFmtId="0" fontId="8" fillId="0" borderId="0" xfId="0" applyFont="1" applyFill="1" applyBorder="1" applyAlignment="1" applyProtection="1">
      <alignment wrapText="1"/>
      <protection hidden="1"/>
    </xf>
    <xf numFmtId="0" fontId="1" fillId="5" borderId="4" xfId="0" applyFont="1" applyFill="1" applyBorder="1" applyAlignment="1">
      <alignment wrapText="1" shrinkToFit="1"/>
    </xf>
    <xf numFmtId="0" fontId="1" fillId="5" borderId="2" xfId="0" applyFont="1" applyFill="1" applyBorder="1" applyAlignment="1">
      <alignment wrapText="1" shrinkToFit="1"/>
    </xf>
    <xf numFmtId="0" fontId="1" fillId="5" borderId="3" xfId="0" applyFont="1" applyFill="1" applyBorder="1" applyAlignment="1">
      <alignment wrapText="1" shrinkToFit="1"/>
    </xf>
    <xf numFmtId="0" fontId="1" fillId="5" borderId="1" xfId="0" applyFont="1" applyFill="1" applyBorder="1" applyAlignment="1">
      <alignment wrapText="1" shrinkToFit="1"/>
    </xf>
    <xf numFmtId="0" fontId="1" fillId="5" borderId="1" xfId="0" applyFont="1" applyFill="1" applyBorder="1" applyAlignment="1">
      <alignment wrapText="1" shrinkToFit="1"/>
    </xf>
    <xf numFmtId="0" fontId="3" fillId="5" borderId="11" xfId="0" applyFont="1" applyFill="1" applyBorder="1" applyAlignment="1">
      <alignment wrapText="1" shrinkToFit="1"/>
    </xf>
    <xf numFmtId="0" fontId="3" fillId="5" borderId="8" xfId="0" applyFont="1" applyFill="1" applyBorder="1" applyAlignment="1">
      <alignment wrapText="1" shrinkToFit="1"/>
    </xf>
    <xf numFmtId="0" fontId="0" fillId="5" borderId="8" xfId="0" applyFill="1" applyBorder="1" applyAlignment="1">
      <alignment wrapText="1" shrinkToFit="1"/>
    </xf>
    <xf numFmtId="0" fontId="0" fillId="3" borderId="1" xfId="0" applyFill="1" applyBorder="1" applyAlignment="1">
      <alignment/>
    </xf>
    <xf numFmtId="0" fontId="0" fillId="3" borderId="12" xfId="0" applyFill="1" applyBorder="1" applyAlignment="1">
      <alignment/>
    </xf>
    <xf numFmtId="0" fontId="0" fillId="6" borderId="1" xfId="0" applyFill="1" applyBorder="1" applyAlignment="1" applyProtection="1">
      <alignment/>
      <protection locked="0"/>
    </xf>
    <xf numFmtId="0" fontId="0" fillId="6" borderId="12" xfId="0" applyFill="1" applyBorder="1" applyAlignment="1" applyProtection="1">
      <alignment/>
      <protection locked="0"/>
    </xf>
    <xf numFmtId="0" fontId="0" fillId="6" borderId="13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5" borderId="8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justify" vertical="top" wrapText="1"/>
    </xf>
    <xf numFmtId="0" fontId="10" fillId="7" borderId="7" xfId="0" applyFont="1" applyFill="1" applyBorder="1" applyAlignment="1">
      <alignment horizontal="justify" wrapText="1"/>
    </xf>
    <xf numFmtId="0" fontId="10" fillId="7" borderId="15" xfId="0" applyFont="1" applyFill="1" applyBorder="1" applyAlignment="1">
      <alignment horizontal="justify" wrapText="1"/>
    </xf>
    <xf numFmtId="0" fontId="10" fillId="7" borderId="16" xfId="0" applyFont="1" applyFill="1" applyBorder="1" applyAlignment="1">
      <alignment horizontal="justify" wrapText="1"/>
    </xf>
    <xf numFmtId="0" fontId="10" fillId="7" borderId="11" xfId="0" applyFont="1" applyFill="1" applyBorder="1" applyAlignment="1">
      <alignment horizontal="justify" wrapText="1"/>
    </xf>
    <xf numFmtId="0" fontId="10" fillId="7" borderId="9" xfId="0" applyFont="1" applyFill="1" applyBorder="1" applyAlignment="1">
      <alignment horizontal="justify" wrapText="1"/>
    </xf>
    <xf numFmtId="0" fontId="1" fillId="5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5" borderId="12" xfId="0" applyFont="1" applyFill="1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14" xfId="0" applyBorder="1" applyAlignment="1">
      <alignment wrapText="1" shrinkToFit="1"/>
    </xf>
    <xf numFmtId="0" fontId="1" fillId="5" borderId="12" xfId="0" applyFont="1" applyFill="1" applyBorder="1" applyAlignment="1">
      <alignment wrapText="1" shrinkToFit="1"/>
    </xf>
    <xf numFmtId="0" fontId="0" fillId="5" borderId="13" xfId="0" applyFill="1" applyBorder="1" applyAlignment="1">
      <alignment wrapText="1" shrinkToFit="1"/>
    </xf>
    <xf numFmtId="0" fontId="0" fillId="5" borderId="14" xfId="0" applyFill="1" applyBorder="1" applyAlignment="1">
      <alignment wrapText="1" shrinkToFit="1"/>
    </xf>
    <xf numFmtId="165" fontId="0" fillId="5" borderId="12" xfId="0" applyNumberFormat="1" applyFill="1" applyBorder="1" applyAlignment="1">
      <alignment/>
    </xf>
    <xf numFmtId="165" fontId="0" fillId="5" borderId="13" xfId="0" applyNumberFormat="1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1" fillId="0" borderId="14" xfId="0" applyFont="1" applyBorder="1" applyAlignment="1" applyProtection="1">
      <alignment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5"/>
  <sheetViews>
    <sheetView tabSelected="1" zoomScale="90" zoomScaleNormal="90" workbookViewId="0" topLeftCell="A91">
      <selection activeCell="C15" sqref="C14:H15"/>
    </sheetView>
  </sheetViews>
  <sheetFormatPr defaultColWidth="11.421875" defaultRowHeight="12.75"/>
  <cols>
    <col min="1" max="1" width="18.421875" style="0" customWidth="1"/>
    <col min="3" max="3" width="12.140625" style="0" customWidth="1"/>
    <col min="4" max="4" width="12.7109375" style="0" customWidth="1"/>
    <col min="7" max="7" width="28.7109375" style="0" customWidth="1"/>
    <col min="8" max="8" width="36.8515625" style="6" customWidth="1"/>
    <col min="10" max="10" width="11.421875" style="34" customWidth="1"/>
    <col min="11" max="12" width="30.7109375" style="35" customWidth="1"/>
    <col min="13" max="14" width="30.7109375" style="33" customWidth="1"/>
    <col min="15" max="15" width="11.421875" style="33" customWidth="1"/>
    <col min="16" max="16" width="11.421875" style="30" customWidth="1"/>
  </cols>
  <sheetData>
    <row r="2" spans="1:8" ht="12.75">
      <c r="A2" s="24" t="s">
        <v>107</v>
      </c>
      <c r="B2" s="24"/>
      <c r="C2" s="24"/>
      <c r="D2" s="24"/>
      <c r="E2" s="24"/>
      <c r="F2" s="24"/>
      <c r="G2" s="25"/>
      <c r="H2" s="25" t="s">
        <v>0</v>
      </c>
    </row>
    <row r="3" ht="12.75">
      <c r="A3" t="s">
        <v>106</v>
      </c>
    </row>
    <row r="5" spans="1:8" ht="15.75">
      <c r="A5" s="61" t="s">
        <v>1</v>
      </c>
      <c r="B5" s="62"/>
      <c r="C5" s="62"/>
      <c r="D5" s="62"/>
      <c r="E5" s="62"/>
      <c r="F5" s="62"/>
      <c r="G5" s="62"/>
      <c r="H5" s="62"/>
    </row>
    <row r="6" spans="1:8" ht="15.75">
      <c r="A6" s="61" t="s">
        <v>2</v>
      </c>
      <c r="B6" s="62"/>
      <c r="C6" s="62"/>
      <c r="D6" s="62"/>
      <c r="E6" s="62"/>
      <c r="F6" s="62"/>
      <c r="G6" s="62"/>
      <c r="H6" s="62"/>
    </row>
    <row r="7" spans="1:8" ht="15.75">
      <c r="A7" s="27"/>
      <c r="B7" s="27"/>
      <c r="C7" s="27"/>
      <c r="D7" s="27"/>
      <c r="E7" s="26"/>
      <c r="F7" s="26"/>
      <c r="G7" s="26"/>
      <c r="H7" s="28"/>
    </row>
    <row r="8" spans="1:8" ht="15.75">
      <c r="A8" s="61" t="s">
        <v>10</v>
      </c>
      <c r="B8" s="62"/>
      <c r="C8" s="62"/>
      <c r="D8" s="62"/>
      <c r="E8" s="62"/>
      <c r="F8" s="62"/>
      <c r="G8" s="62"/>
      <c r="H8" s="62"/>
    </row>
    <row r="10" spans="1:8" ht="13.5" thickBot="1">
      <c r="A10" s="59" t="s">
        <v>20</v>
      </c>
      <c r="B10" s="59"/>
      <c r="C10" s="59"/>
      <c r="D10" s="59"/>
      <c r="E10" s="59"/>
      <c r="F10" s="59"/>
      <c r="G10" s="60"/>
      <c r="H10" s="60"/>
    </row>
    <row r="11" spans="1:8" ht="14.25" thickBot="1" thickTop="1">
      <c r="A11" s="45" t="s">
        <v>17</v>
      </c>
      <c r="B11" s="45"/>
      <c r="C11" s="48"/>
      <c r="D11" s="49"/>
      <c r="E11" s="49"/>
      <c r="F11" s="49"/>
      <c r="G11" s="50"/>
      <c r="H11" s="73"/>
    </row>
    <row r="12" spans="1:8" ht="14.25" thickBot="1" thickTop="1">
      <c r="A12" s="45" t="s">
        <v>11</v>
      </c>
      <c r="B12" s="45"/>
      <c r="C12" s="48"/>
      <c r="D12" s="49"/>
      <c r="E12" s="49"/>
      <c r="F12" s="49"/>
      <c r="G12" s="50"/>
      <c r="H12" s="51"/>
    </row>
    <row r="13" spans="1:8" ht="14.25" thickBot="1" thickTop="1">
      <c r="A13" s="45" t="s">
        <v>12</v>
      </c>
      <c r="B13" s="45"/>
      <c r="C13" s="48"/>
      <c r="D13" s="49"/>
      <c r="E13" s="49"/>
      <c r="F13" s="49"/>
      <c r="G13" s="50"/>
      <c r="H13" s="51"/>
    </row>
    <row r="14" spans="1:8" ht="14.25" thickBot="1" thickTop="1">
      <c r="A14" s="45" t="s">
        <v>13</v>
      </c>
      <c r="B14" s="45"/>
      <c r="C14" s="48"/>
      <c r="D14" s="49"/>
      <c r="E14" s="49"/>
      <c r="F14" s="49"/>
      <c r="G14" s="50"/>
      <c r="H14" s="51"/>
    </row>
    <row r="15" spans="1:8" ht="14.25" thickBot="1" thickTop="1">
      <c r="A15" s="45" t="s">
        <v>14</v>
      </c>
      <c r="B15" s="45"/>
      <c r="C15" s="48"/>
      <c r="D15" s="49"/>
      <c r="E15" s="49"/>
      <c r="F15" s="49"/>
      <c r="G15" s="50"/>
      <c r="H15" s="51"/>
    </row>
    <row r="16" spans="1:8" ht="14.25" thickBot="1" thickTop="1">
      <c r="A16" s="45" t="s">
        <v>15</v>
      </c>
      <c r="B16" s="45"/>
      <c r="C16" s="48"/>
      <c r="D16" s="49"/>
      <c r="E16" s="49"/>
      <c r="F16" s="49"/>
      <c r="G16" s="50"/>
      <c r="H16" s="51"/>
    </row>
    <row r="17" spans="1:8" ht="14.25" thickBot="1" thickTop="1">
      <c r="A17" s="45" t="s">
        <v>16</v>
      </c>
      <c r="B17" s="45"/>
      <c r="C17" s="48"/>
      <c r="D17" s="49"/>
      <c r="E17" s="49"/>
      <c r="F17" s="49"/>
      <c r="G17" s="50"/>
      <c r="H17" s="51"/>
    </row>
    <row r="18" spans="1:8" ht="14.25" thickBot="1" thickTop="1">
      <c r="A18" s="45" t="s">
        <v>18</v>
      </c>
      <c r="B18" s="45"/>
      <c r="C18" s="69">
        <f ca="1">TODAY()</f>
        <v>38237</v>
      </c>
      <c r="D18" s="70"/>
      <c r="E18" s="70"/>
      <c r="F18" s="70"/>
      <c r="G18" s="71"/>
      <c r="H18" s="72"/>
    </row>
    <row r="19" ht="14.25" thickBot="1" thickTop="1"/>
    <row r="20" spans="1:8" ht="13.5" customHeight="1" thickBot="1" thickTop="1">
      <c r="A20" s="52" t="s">
        <v>19</v>
      </c>
      <c r="B20" s="52"/>
      <c r="C20" s="52"/>
      <c r="D20" s="52"/>
      <c r="E20" s="52"/>
      <c r="F20" s="52"/>
      <c r="G20" s="53" t="s">
        <v>102</v>
      </c>
      <c r="H20" s="54"/>
    </row>
    <row r="21" spans="1:8" ht="14.25" customHeight="1" thickBot="1" thickTop="1">
      <c r="A21" s="45" t="s">
        <v>21</v>
      </c>
      <c r="B21" s="45"/>
      <c r="C21" s="47"/>
      <c r="D21" s="47"/>
      <c r="E21" s="45"/>
      <c r="F21" s="46"/>
      <c r="G21" s="55"/>
      <c r="H21" s="56"/>
    </row>
    <row r="22" spans="1:8" ht="14.25" customHeight="1" thickBot="1" thickTop="1">
      <c r="A22" s="45" t="s">
        <v>22</v>
      </c>
      <c r="B22" s="45"/>
      <c r="C22" s="47">
        <v>12.5</v>
      </c>
      <c r="D22" s="47"/>
      <c r="E22" s="45" t="s">
        <v>24</v>
      </c>
      <c r="F22" s="46"/>
      <c r="G22" s="55"/>
      <c r="H22" s="56"/>
    </row>
    <row r="23" spans="1:8" ht="14.25" customHeight="1" thickBot="1" thickTop="1">
      <c r="A23" s="45" t="s">
        <v>23</v>
      </c>
      <c r="B23" s="45"/>
      <c r="C23" s="47">
        <v>14.8</v>
      </c>
      <c r="D23" s="47"/>
      <c r="E23" s="45" t="s">
        <v>24</v>
      </c>
      <c r="F23" s="46"/>
      <c r="G23" s="55"/>
      <c r="H23" s="56"/>
    </row>
    <row r="24" spans="1:8" ht="14.25" customHeight="1" thickBot="1" thickTop="1">
      <c r="A24" s="45" t="s">
        <v>25</v>
      </c>
      <c r="B24" s="45"/>
      <c r="C24" s="47">
        <v>3</v>
      </c>
      <c r="D24" s="47"/>
      <c r="E24" s="45" t="s">
        <v>26</v>
      </c>
      <c r="F24" s="46"/>
      <c r="G24" s="55"/>
      <c r="H24" s="56"/>
    </row>
    <row r="25" spans="1:8" ht="14.25" customHeight="1" thickBot="1" thickTop="1">
      <c r="A25" s="45" t="s">
        <v>27</v>
      </c>
      <c r="B25" s="45"/>
      <c r="C25" s="47"/>
      <c r="D25" s="47"/>
      <c r="E25" s="45" t="s">
        <v>103</v>
      </c>
      <c r="F25" s="46"/>
      <c r="G25" s="55"/>
      <c r="H25" s="56"/>
    </row>
    <row r="26" spans="1:8" ht="14.25" customHeight="1" thickBot="1" thickTop="1">
      <c r="A26" s="45"/>
      <c r="B26" s="45"/>
      <c r="C26" s="47"/>
      <c r="D26" s="47"/>
      <c r="E26" s="45"/>
      <c r="F26" s="46"/>
      <c r="G26" s="55"/>
      <c r="H26" s="56"/>
    </row>
    <row r="27" spans="1:8" ht="14.25" customHeight="1" thickBot="1" thickTop="1">
      <c r="A27" s="45"/>
      <c r="B27" s="45"/>
      <c r="C27" s="47"/>
      <c r="D27" s="47"/>
      <c r="E27" s="45"/>
      <c r="F27" s="46"/>
      <c r="G27" s="55"/>
      <c r="H27" s="56"/>
    </row>
    <row r="28" spans="1:8" ht="14.25" customHeight="1" thickBot="1" thickTop="1">
      <c r="A28" s="45"/>
      <c r="B28" s="45"/>
      <c r="C28" s="47"/>
      <c r="D28" s="47"/>
      <c r="E28" s="45"/>
      <c r="F28" s="46"/>
      <c r="G28" s="57"/>
      <c r="H28" s="58"/>
    </row>
    <row r="29" ht="14.25" thickBot="1" thickTop="1"/>
    <row r="30" spans="1:8" ht="39.75" thickBot="1" thickTop="1">
      <c r="A30" s="37" t="s">
        <v>3</v>
      </c>
      <c r="B30" s="38" t="s">
        <v>4</v>
      </c>
      <c r="C30" s="38" t="s">
        <v>5</v>
      </c>
      <c r="D30" s="38" t="s">
        <v>6</v>
      </c>
      <c r="E30" s="39" t="s">
        <v>7</v>
      </c>
      <c r="F30" s="40" t="s">
        <v>8</v>
      </c>
      <c r="G30" s="40" t="s">
        <v>9</v>
      </c>
      <c r="H30" s="41" t="s">
        <v>31</v>
      </c>
    </row>
    <row r="31" spans="1:17" ht="27" thickBot="1" thickTop="1">
      <c r="A31" s="5" t="s">
        <v>28</v>
      </c>
      <c r="B31" s="3" t="s">
        <v>35</v>
      </c>
      <c r="C31" s="3" t="s">
        <v>29</v>
      </c>
      <c r="D31" s="3" t="s">
        <v>30</v>
      </c>
      <c r="E31" s="4">
        <f>C22</f>
        <v>12.5</v>
      </c>
      <c r="F31" s="29">
        <v>12.4</v>
      </c>
      <c r="G31" s="2" t="s">
        <v>39</v>
      </c>
      <c r="H31" s="8" t="str">
        <f>IF(F31&lt;12.3,L31,K31)</f>
        <v>In Ordnung, weiter mit nächster Messung</v>
      </c>
      <c r="K31" s="31" t="s">
        <v>32</v>
      </c>
      <c r="L31" s="32" t="s">
        <v>33</v>
      </c>
      <c r="P31" s="33"/>
      <c r="Q31" s="34"/>
    </row>
    <row r="32" spans="1:17" ht="27" thickBot="1" thickTop="1">
      <c r="A32" s="5" t="s">
        <v>34</v>
      </c>
      <c r="B32" s="3" t="s">
        <v>51</v>
      </c>
      <c r="C32" s="3" t="s">
        <v>29</v>
      </c>
      <c r="D32" s="3" t="s">
        <v>30</v>
      </c>
      <c r="E32" s="4" t="s">
        <v>36</v>
      </c>
      <c r="F32" s="29">
        <v>12.9</v>
      </c>
      <c r="G32" s="2" t="s">
        <v>37</v>
      </c>
      <c r="H32" s="9" t="str">
        <f>IF(F32&lt;C23,K32,L32)</f>
        <v>Weiter mit nächster Messung</v>
      </c>
      <c r="K32" s="35" t="s">
        <v>38</v>
      </c>
      <c r="L32" s="35" t="s">
        <v>52</v>
      </c>
      <c r="P32" s="33"/>
      <c r="Q32" s="34"/>
    </row>
    <row r="33" spans="1:17" ht="27" thickBot="1" thickTop="1">
      <c r="A33" s="5" t="s">
        <v>34</v>
      </c>
      <c r="B33" s="3" t="s">
        <v>51</v>
      </c>
      <c r="C33" s="3" t="s">
        <v>29</v>
      </c>
      <c r="D33" s="3" t="s">
        <v>30</v>
      </c>
      <c r="E33" s="4" t="s">
        <v>40</v>
      </c>
      <c r="F33" s="29">
        <v>13.8</v>
      </c>
      <c r="G33" s="2" t="s">
        <v>41</v>
      </c>
      <c r="H33" s="9" t="str">
        <f>IF(F33&lt;C23,K33,L33)</f>
        <v>Weiter mit nächster Messung</v>
      </c>
      <c r="K33" s="35" t="s">
        <v>38</v>
      </c>
      <c r="L33" s="35" t="s">
        <v>52</v>
      </c>
      <c r="P33" s="33"/>
      <c r="Q33" s="34"/>
    </row>
    <row r="34" spans="1:17" ht="27" thickBot="1" thickTop="1">
      <c r="A34" s="5" t="s">
        <v>34</v>
      </c>
      <c r="B34" s="3" t="s">
        <v>51</v>
      </c>
      <c r="C34" s="3" t="s">
        <v>29</v>
      </c>
      <c r="D34" s="3" t="s">
        <v>30</v>
      </c>
      <c r="E34" s="4" t="s">
        <v>42</v>
      </c>
      <c r="F34" s="29">
        <v>14.4</v>
      </c>
      <c r="G34" s="2" t="s">
        <v>43</v>
      </c>
      <c r="H34" s="9" t="str">
        <f>IF(F34&lt;C23,K34,L34)</f>
        <v>Weiter mit nächster Messung</v>
      </c>
      <c r="K34" s="35" t="s">
        <v>38</v>
      </c>
      <c r="L34" s="35" t="s">
        <v>52</v>
      </c>
      <c r="P34" s="33"/>
      <c r="Q34" s="34"/>
    </row>
    <row r="35" spans="1:17" ht="27" thickBot="1" thickTop="1">
      <c r="A35" s="5" t="s">
        <v>34</v>
      </c>
      <c r="B35" s="3" t="s">
        <v>51</v>
      </c>
      <c r="C35" s="3" t="s">
        <v>29</v>
      </c>
      <c r="D35" s="3" t="s">
        <v>30</v>
      </c>
      <c r="E35" s="4" t="s">
        <v>36</v>
      </c>
      <c r="F35" s="29">
        <v>14.4</v>
      </c>
      <c r="G35" s="2" t="s">
        <v>48</v>
      </c>
      <c r="H35" s="9" t="str">
        <f>IF(F35&lt;C23,K35,L35)</f>
        <v>Weiter mit nächster Messung</v>
      </c>
      <c r="K35" s="35" t="s">
        <v>38</v>
      </c>
      <c r="L35" s="35" t="s">
        <v>52</v>
      </c>
      <c r="P35" s="33"/>
      <c r="Q35" s="34"/>
    </row>
    <row r="36" spans="1:17" ht="27" thickBot="1" thickTop="1">
      <c r="A36" s="5" t="s">
        <v>34</v>
      </c>
      <c r="B36" s="3" t="s">
        <v>51</v>
      </c>
      <c r="C36" s="3" t="s">
        <v>29</v>
      </c>
      <c r="D36" s="3" t="s">
        <v>30</v>
      </c>
      <c r="E36" s="4" t="s">
        <v>42</v>
      </c>
      <c r="F36" s="29">
        <v>14.4</v>
      </c>
      <c r="G36" s="2" t="s">
        <v>44</v>
      </c>
      <c r="H36" s="9" t="str">
        <f>IF(F36&lt;C23,K36,L36)</f>
        <v>Weiter mit nächster Messung</v>
      </c>
      <c r="K36" s="35" t="s">
        <v>38</v>
      </c>
      <c r="L36" s="35" t="s">
        <v>52</v>
      </c>
      <c r="P36" s="33"/>
      <c r="Q36" s="34"/>
    </row>
    <row r="37" spans="1:17" ht="52.5" thickBot="1" thickTop="1">
      <c r="A37" s="5" t="s">
        <v>34</v>
      </c>
      <c r="B37" s="3" t="s">
        <v>51</v>
      </c>
      <c r="C37" s="3" t="s">
        <v>29</v>
      </c>
      <c r="D37" s="3" t="s">
        <v>30</v>
      </c>
      <c r="E37" s="4" t="s">
        <v>68</v>
      </c>
      <c r="F37" s="29">
        <v>14.4</v>
      </c>
      <c r="G37" s="2" t="s">
        <v>45</v>
      </c>
      <c r="H37" s="9" t="str">
        <f>IF(J37&lt;0.5,K37,L37)</f>
        <v>Spannungswerte sind in Ordnung; Ruhestrom prüfen, Batteriezustand prüfen, Spannungsabfall Plus und Minusleitung prüfen</v>
      </c>
      <c r="J37" s="34">
        <f>C23-F37</f>
        <v>0.40000000000000036</v>
      </c>
      <c r="K37" s="35" t="str">
        <f>IF(J37&gt;-0.5,M37,L37)</f>
        <v>Spannungswerte sind in Ordnung; Ruhestrom prüfen, Batteriezustand prüfen, Spannungsabfall Plus und Minusleitung prüfen</v>
      </c>
      <c r="L37" s="35" t="s">
        <v>67</v>
      </c>
      <c r="M37" s="35" t="s">
        <v>66</v>
      </c>
      <c r="P37" s="33"/>
      <c r="Q37" s="34"/>
    </row>
    <row r="38" spans="1:17" ht="52.5" thickBot="1" thickTop="1">
      <c r="A38" s="5" t="s">
        <v>25</v>
      </c>
      <c r="B38" s="3" t="s">
        <v>46</v>
      </c>
      <c r="C38" s="3" t="s">
        <v>47</v>
      </c>
      <c r="D38" s="3" t="s">
        <v>30</v>
      </c>
      <c r="E38" s="4">
        <f>C24</f>
        <v>3</v>
      </c>
      <c r="F38" s="29">
        <v>1</v>
      </c>
      <c r="G38" s="2" t="s">
        <v>49</v>
      </c>
      <c r="H38" s="9" t="str">
        <f>IF(F38&gt;E38,L38,K38)</f>
        <v>Weiter mit nächster Messung</v>
      </c>
      <c r="K38" s="35" t="s">
        <v>38</v>
      </c>
      <c r="L38" s="35" t="s">
        <v>50</v>
      </c>
      <c r="P38" s="33"/>
      <c r="Q38" s="34"/>
    </row>
    <row r="39" spans="1:17" ht="13.5" thickTop="1">
      <c r="A39" s="11"/>
      <c r="B39" s="12"/>
      <c r="C39" s="12"/>
      <c r="D39" s="12"/>
      <c r="E39" s="13"/>
      <c r="F39" s="12"/>
      <c r="G39" s="14"/>
      <c r="H39" s="15"/>
      <c r="P39" s="33"/>
      <c r="Q39" s="34"/>
    </row>
    <row r="40" spans="1:17" ht="15.75" thickBot="1">
      <c r="A40" s="42" t="s">
        <v>53</v>
      </c>
      <c r="B40" s="43"/>
      <c r="C40" s="43"/>
      <c r="D40" s="43"/>
      <c r="E40" s="43"/>
      <c r="F40" s="16"/>
      <c r="G40" s="17"/>
      <c r="H40" s="18"/>
      <c r="P40" s="33"/>
      <c r="Q40" s="34"/>
    </row>
    <row r="41" spans="1:17" ht="52.5" thickBot="1" thickTop="1">
      <c r="A41" s="5" t="s">
        <v>54</v>
      </c>
      <c r="B41" s="3" t="s">
        <v>55</v>
      </c>
      <c r="C41" s="3" t="s">
        <v>56</v>
      </c>
      <c r="D41" s="3" t="s">
        <v>57</v>
      </c>
      <c r="E41" s="4" t="s">
        <v>58</v>
      </c>
      <c r="F41" s="29">
        <v>15</v>
      </c>
      <c r="G41" s="2" t="s">
        <v>60</v>
      </c>
      <c r="H41" s="9" t="str">
        <f>IF(F41&gt;16.5,L41,K41)</f>
        <v>Weiter mit nächster Messung</v>
      </c>
      <c r="J41" s="34">
        <f>AVEDEV(F41,F42,F43)</f>
        <v>0</v>
      </c>
      <c r="K41" s="35" t="str">
        <f>IF(J41&lt;0.5,O41,N41)</f>
        <v>Weiter mit nächster Messung</v>
      </c>
      <c r="L41" s="35" t="str">
        <f>IF(J41&lt;0.5,M41,N41)</f>
        <v>Spannung zu hoch, Weiter mit Regler/Gleichrichterprüfung</v>
      </c>
      <c r="M41" s="35" t="s">
        <v>52</v>
      </c>
      <c r="N41" s="36" t="s">
        <v>69</v>
      </c>
      <c r="O41" s="35" t="s">
        <v>38</v>
      </c>
      <c r="P41" s="33"/>
      <c r="Q41" s="34"/>
    </row>
    <row r="42" spans="1:17" ht="52.5" thickBot="1" thickTop="1">
      <c r="A42" s="5" t="s">
        <v>54</v>
      </c>
      <c r="B42" s="3" t="s">
        <v>55</v>
      </c>
      <c r="C42" s="3" t="s">
        <v>56</v>
      </c>
      <c r="D42" s="3" t="s">
        <v>59</v>
      </c>
      <c r="E42" s="4" t="s">
        <v>58</v>
      </c>
      <c r="F42" s="29">
        <v>15</v>
      </c>
      <c r="G42" s="2" t="s">
        <v>60</v>
      </c>
      <c r="H42" s="9" t="str">
        <f>IF(F42&gt;16.5,L42,K42)</f>
        <v>Weiter mit nächster Messung</v>
      </c>
      <c r="K42" s="35" t="str">
        <f>IF(J41&lt;0.5,O42,N42)</f>
        <v>Weiter mit nächster Messung</v>
      </c>
      <c r="L42" s="35" t="str">
        <f>IF(J41&lt;0.5,M42,N42)</f>
        <v>Spannung zu hoch, Weiter mit Regler/Gleichrichterprüfung</v>
      </c>
      <c r="M42" s="35" t="s">
        <v>52</v>
      </c>
      <c r="N42" s="36" t="s">
        <v>69</v>
      </c>
      <c r="O42" s="35" t="s">
        <v>38</v>
      </c>
      <c r="P42" s="33"/>
      <c r="Q42" s="34"/>
    </row>
    <row r="43" spans="1:17" ht="52.5" thickBot="1" thickTop="1">
      <c r="A43" s="5" t="s">
        <v>54</v>
      </c>
      <c r="B43" s="3" t="s">
        <v>55</v>
      </c>
      <c r="C43" s="3" t="s">
        <v>57</v>
      </c>
      <c r="D43" s="3" t="s">
        <v>59</v>
      </c>
      <c r="E43" s="4" t="s">
        <v>58</v>
      </c>
      <c r="F43" s="29">
        <v>15</v>
      </c>
      <c r="G43" s="2" t="s">
        <v>60</v>
      </c>
      <c r="H43" s="9" t="str">
        <f>IF(F43&gt;16.5,L43,K43)</f>
        <v>Weiter mit nächster Messung</v>
      </c>
      <c r="K43" s="35" t="str">
        <f>IF(J41&lt;0.5,O43,N43)</f>
        <v>Weiter mit nächster Messung</v>
      </c>
      <c r="L43" s="35" t="str">
        <f>IF(J41&lt;0.5,M43,N43)</f>
        <v>Spannung zu hoch, Weiter mit Regler/Gleichrichterprüfung</v>
      </c>
      <c r="M43" s="35" t="s">
        <v>52</v>
      </c>
      <c r="N43" s="36" t="s">
        <v>69</v>
      </c>
      <c r="O43" s="35" t="s">
        <v>38</v>
      </c>
      <c r="P43" s="33"/>
      <c r="Q43" s="34"/>
    </row>
    <row r="44" spans="1:17" ht="52.5" thickBot="1" thickTop="1">
      <c r="A44" s="5" t="s">
        <v>54</v>
      </c>
      <c r="B44" s="3" t="s">
        <v>55</v>
      </c>
      <c r="C44" s="3" t="s">
        <v>56</v>
      </c>
      <c r="D44" s="3" t="s">
        <v>57</v>
      </c>
      <c r="E44" s="10" t="s">
        <v>61</v>
      </c>
      <c r="F44" s="29">
        <v>12</v>
      </c>
      <c r="G44" s="2" t="s">
        <v>63</v>
      </c>
      <c r="H44" s="9" t="str">
        <f>IF(F44&gt;15,L44,K44)</f>
        <v>Weiter mit nächster Messung</v>
      </c>
      <c r="J44" s="34">
        <f>AVEDEV(F44,F45,F46)</f>
        <v>0</v>
      </c>
      <c r="K44" s="35" t="str">
        <f aca="true" t="shared" si="0" ref="K44:K49">IF(J42&lt;0.5,O44,N44)</f>
        <v>Weiter mit nächster Messung</v>
      </c>
      <c r="L44" s="35" t="str">
        <f aca="true" t="shared" si="1" ref="L44:L49">IF(J42&lt;0.5,M44,N44)</f>
        <v>Spannung zu hoch, Weiter mit Regler/Gleichrichterprüfung</v>
      </c>
      <c r="M44" s="35" t="s">
        <v>52</v>
      </c>
      <c r="N44" s="36" t="s">
        <v>69</v>
      </c>
      <c r="O44" s="35" t="s">
        <v>38</v>
      </c>
      <c r="P44" s="33"/>
      <c r="Q44" s="34"/>
    </row>
    <row r="45" spans="1:17" ht="52.5" thickBot="1" thickTop="1">
      <c r="A45" s="5" t="s">
        <v>54</v>
      </c>
      <c r="B45" s="3" t="s">
        <v>55</v>
      </c>
      <c r="C45" s="3" t="s">
        <v>56</v>
      </c>
      <c r="D45" s="3" t="s">
        <v>59</v>
      </c>
      <c r="E45" s="10" t="s">
        <v>61</v>
      </c>
      <c r="F45" s="29">
        <v>12</v>
      </c>
      <c r="G45" s="2" t="s">
        <v>63</v>
      </c>
      <c r="H45" s="9" t="str">
        <f>IF(F45&gt;15,L45,K45)</f>
        <v>Weiter mit nächster Messung</v>
      </c>
      <c r="K45" s="35" t="str">
        <f t="shared" si="0"/>
        <v>Weiter mit nächster Messung</v>
      </c>
      <c r="L45" s="35" t="str">
        <f t="shared" si="1"/>
        <v>Spannung zu hoch, Weiter mit Regler/Gleichrichterprüfung</v>
      </c>
      <c r="M45" s="35" t="s">
        <v>52</v>
      </c>
      <c r="N45" s="36" t="s">
        <v>69</v>
      </c>
      <c r="O45" s="35" t="s">
        <v>38</v>
      </c>
      <c r="P45" s="33"/>
      <c r="Q45" s="34"/>
    </row>
    <row r="46" spans="1:17" ht="52.5" thickBot="1" thickTop="1">
      <c r="A46" s="5" t="s">
        <v>54</v>
      </c>
      <c r="B46" s="3" t="s">
        <v>55</v>
      </c>
      <c r="C46" s="3" t="s">
        <v>57</v>
      </c>
      <c r="D46" s="3" t="s">
        <v>59</v>
      </c>
      <c r="E46" s="10" t="s">
        <v>61</v>
      </c>
      <c r="F46" s="29">
        <v>12</v>
      </c>
      <c r="G46" s="2" t="s">
        <v>63</v>
      </c>
      <c r="H46" s="9" t="str">
        <f>IF(F46&gt;15,L46,K46)</f>
        <v>Weiter mit nächster Messung</v>
      </c>
      <c r="K46" s="35" t="str">
        <f t="shared" si="0"/>
        <v>Weiter mit nächster Messung</v>
      </c>
      <c r="L46" s="35" t="str">
        <f t="shared" si="1"/>
        <v>Spannung zu hoch, Weiter mit Regler/Gleichrichterprüfung</v>
      </c>
      <c r="M46" s="35" t="s">
        <v>52</v>
      </c>
      <c r="N46" s="36" t="s">
        <v>69</v>
      </c>
      <c r="O46" s="35" t="s">
        <v>38</v>
      </c>
      <c r="P46" s="33"/>
      <c r="Q46" s="34"/>
    </row>
    <row r="47" spans="1:17" ht="52.5" thickBot="1" thickTop="1">
      <c r="A47" s="5" t="s">
        <v>54</v>
      </c>
      <c r="B47" s="3" t="s">
        <v>55</v>
      </c>
      <c r="C47" s="3" t="s">
        <v>56</v>
      </c>
      <c r="D47" s="3" t="s">
        <v>57</v>
      </c>
      <c r="E47" s="10" t="s">
        <v>62</v>
      </c>
      <c r="F47" s="29">
        <v>8</v>
      </c>
      <c r="G47" s="2" t="s">
        <v>64</v>
      </c>
      <c r="H47" s="9" t="str">
        <f>IF(F47&gt;10,L47,K47)</f>
        <v>Weiter mit nächster Messung</v>
      </c>
      <c r="J47" s="34">
        <f>AVEDEV(F47,F48,F49)</f>
        <v>0</v>
      </c>
      <c r="K47" s="35" t="str">
        <f t="shared" si="0"/>
        <v>Weiter mit nächster Messung</v>
      </c>
      <c r="L47" s="35" t="str">
        <f t="shared" si="1"/>
        <v>Spannung zu hoch, Weiter mit Regler/Gleichrichterprüfung</v>
      </c>
      <c r="M47" s="35" t="s">
        <v>52</v>
      </c>
      <c r="N47" s="36" t="s">
        <v>69</v>
      </c>
      <c r="O47" s="35" t="s">
        <v>38</v>
      </c>
      <c r="P47" s="33"/>
      <c r="Q47" s="34"/>
    </row>
    <row r="48" spans="1:17" ht="52.5" thickBot="1" thickTop="1">
      <c r="A48" s="5" t="s">
        <v>54</v>
      </c>
      <c r="B48" s="3" t="s">
        <v>55</v>
      </c>
      <c r="C48" s="3" t="s">
        <v>56</v>
      </c>
      <c r="D48" s="3" t="s">
        <v>59</v>
      </c>
      <c r="E48" s="10" t="s">
        <v>62</v>
      </c>
      <c r="F48" s="29">
        <v>8</v>
      </c>
      <c r="G48" s="2" t="s">
        <v>64</v>
      </c>
      <c r="H48" s="9" t="str">
        <f>IF(F48&gt;10,L48,K48)</f>
        <v>Weiter mit nächster Messung</v>
      </c>
      <c r="K48" s="35" t="str">
        <f t="shared" si="0"/>
        <v>Weiter mit nächster Messung</v>
      </c>
      <c r="L48" s="35" t="str">
        <f t="shared" si="1"/>
        <v>Spannung zu hoch, Weiter mit Regler/Gleichrichterprüfung</v>
      </c>
      <c r="M48" s="35" t="s">
        <v>52</v>
      </c>
      <c r="N48" s="36" t="s">
        <v>69</v>
      </c>
      <c r="O48" s="35" t="s">
        <v>38</v>
      </c>
      <c r="P48" s="33"/>
      <c r="Q48" s="34"/>
    </row>
    <row r="49" spans="1:17" ht="52.5" thickBot="1" thickTop="1">
      <c r="A49" s="5" t="s">
        <v>54</v>
      </c>
      <c r="B49" s="3" t="s">
        <v>55</v>
      </c>
      <c r="C49" s="3" t="s">
        <v>57</v>
      </c>
      <c r="D49" s="3" t="s">
        <v>59</v>
      </c>
      <c r="E49" s="10" t="s">
        <v>62</v>
      </c>
      <c r="F49" s="29">
        <v>8</v>
      </c>
      <c r="G49" s="2" t="s">
        <v>64</v>
      </c>
      <c r="H49" s="9" t="str">
        <f>IF(F49&gt;10,L49,K49)</f>
        <v>Weiter mit nächster Messung</v>
      </c>
      <c r="K49" s="35" t="str">
        <f t="shared" si="0"/>
        <v>Weiter mit nächster Messung</v>
      </c>
      <c r="L49" s="35" t="str">
        <f t="shared" si="1"/>
        <v>Spannung zu hoch, Weiter mit Regler/Gleichrichterprüfung</v>
      </c>
      <c r="M49" s="35" t="s">
        <v>52</v>
      </c>
      <c r="N49" s="36" t="s">
        <v>69</v>
      </c>
      <c r="O49" s="35" t="s">
        <v>38</v>
      </c>
      <c r="P49" s="33"/>
      <c r="Q49" s="34"/>
    </row>
    <row r="50" spans="1:17" ht="13.5" thickTop="1">
      <c r="A50" s="11"/>
      <c r="B50" s="12"/>
      <c r="C50" s="12"/>
      <c r="D50" s="12"/>
      <c r="E50" s="13"/>
      <c r="F50" s="12"/>
      <c r="G50" s="14"/>
      <c r="H50" s="15"/>
      <c r="P50" s="33"/>
      <c r="Q50" s="34"/>
    </row>
    <row r="51" spans="1:17" ht="13.5" thickBot="1">
      <c r="A51" s="42" t="s">
        <v>65</v>
      </c>
      <c r="B51" s="44"/>
      <c r="C51" s="44"/>
      <c r="D51" s="44"/>
      <c r="E51" s="44"/>
      <c r="F51" s="16"/>
      <c r="G51" s="17"/>
      <c r="H51" s="18"/>
      <c r="P51" s="33"/>
      <c r="Q51" s="34"/>
    </row>
    <row r="52" spans="1:17" ht="27" thickBot="1" thickTop="1">
      <c r="A52" s="5" t="s">
        <v>70</v>
      </c>
      <c r="B52" s="3" t="s">
        <v>51</v>
      </c>
      <c r="C52" s="3" t="s">
        <v>71</v>
      </c>
      <c r="D52" s="3" t="s">
        <v>72</v>
      </c>
      <c r="E52" s="4" t="s">
        <v>73</v>
      </c>
      <c r="F52" s="29">
        <v>0.3</v>
      </c>
      <c r="G52" s="2" t="s">
        <v>63</v>
      </c>
      <c r="H52" s="9" t="str">
        <f>IF(F52&gt;0.5,L52,K52)</f>
        <v>Weiter mit nächster Messung</v>
      </c>
      <c r="K52" s="35" t="s">
        <v>38</v>
      </c>
      <c r="L52" s="35" t="s">
        <v>96</v>
      </c>
      <c r="P52" s="33"/>
      <c r="Q52" s="34"/>
    </row>
    <row r="53" spans="1:17" ht="27" thickBot="1" thickTop="1">
      <c r="A53" s="5" t="s">
        <v>70</v>
      </c>
      <c r="B53" s="3" t="s">
        <v>51</v>
      </c>
      <c r="C53" s="3" t="s">
        <v>75</v>
      </c>
      <c r="D53" s="3" t="s">
        <v>74</v>
      </c>
      <c r="E53" s="4" t="s">
        <v>76</v>
      </c>
      <c r="F53" s="29">
        <v>0.1</v>
      </c>
      <c r="G53" s="2" t="s">
        <v>63</v>
      </c>
      <c r="H53" s="9" t="str">
        <f>IF(F53&gt;0.5,L53,K53)</f>
        <v>Weiter mit nächster Messung</v>
      </c>
      <c r="K53" s="35" t="s">
        <v>38</v>
      </c>
      <c r="L53" s="35" t="s">
        <v>96</v>
      </c>
      <c r="P53" s="33"/>
      <c r="Q53" s="34"/>
    </row>
    <row r="54" spans="1:17" ht="14.25" thickBot="1" thickTop="1">
      <c r="A54" s="63" t="s">
        <v>77</v>
      </c>
      <c r="B54" s="64"/>
      <c r="C54" s="64"/>
      <c r="D54" s="64"/>
      <c r="E54" s="64"/>
      <c r="F54" s="64"/>
      <c r="G54" s="64"/>
      <c r="H54" s="65"/>
      <c r="P54" s="33"/>
      <c r="Q54" s="34"/>
    </row>
    <row r="55" spans="1:17" ht="39.75" thickBot="1" thickTop="1">
      <c r="A55" s="5" t="s">
        <v>78</v>
      </c>
      <c r="B55" s="3" t="s">
        <v>51</v>
      </c>
      <c r="C55" s="3" t="s">
        <v>72</v>
      </c>
      <c r="D55" s="3" t="s">
        <v>79</v>
      </c>
      <c r="E55" s="4" t="s">
        <v>76</v>
      </c>
      <c r="F55" s="29">
        <v>0.2</v>
      </c>
      <c r="G55" s="2" t="s">
        <v>63</v>
      </c>
      <c r="H55" s="9" t="str">
        <f>IF(F55&gt;0.5,L55,K55)</f>
        <v>Weiter mit nächster Messung</v>
      </c>
      <c r="K55" s="35" t="s">
        <v>38</v>
      </c>
      <c r="L55" s="35" t="s">
        <v>97</v>
      </c>
      <c r="P55" s="33"/>
      <c r="Q55" s="34"/>
    </row>
    <row r="56" spans="1:17" ht="14.25" thickBot="1" thickTop="1">
      <c r="A56" s="63" t="s">
        <v>80</v>
      </c>
      <c r="B56" s="64"/>
      <c r="C56" s="64"/>
      <c r="D56" s="64"/>
      <c r="E56" s="64"/>
      <c r="F56" s="64"/>
      <c r="G56" s="64"/>
      <c r="H56" s="65"/>
      <c r="P56" s="33"/>
      <c r="Q56" s="34"/>
    </row>
    <row r="57" spans="1:17" ht="27" thickBot="1" thickTop="1">
      <c r="A57" s="20" t="s">
        <v>81</v>
      </c>
      <c r="B57" s="19" t="s">
        <v>82</v>
      </c>
      <c r="C57" s="3" t="s">
        <v>83</v>
      </c>
      <c r="D57" s="3" t="s">
        <v>71</v>
      </c>
      <c r="E57" s="4" t="s">
        <v>84</v>
      </c>
      <c r="F57" s="29">
        <v>500</v>
      </c>
      <c r="G57" s="2" t="s">
        <v>104</v>
      </c>
      <c r="H57" s="9" t="str">
        <f>IF(M57&lt;100,K57,L57)</f>
        <v>Weiter mit nächster Messung</v>
      </c>
      <c r="K57" s="35" t="str">
        <f>IF(F57&gt;570,L57,N57)</f>
        <v>Weiter mit nächster Messung</v>
      </c>
      <c r="L57" s="35" t="s">
        <v>98</v>
      </c>
      <c r="M57" s="33">
        <f>500-F57</f>
        <v>0</v>
      </c>
      <c r="N57" s="33" t="s">
        <v>38</v>
      </c>
      <c r="P57" s="33"/>
      <c r="Q57" s="34"/>
    </row>
    <row r="58" spans="1:17" ht="27" thickBot="1" thickTop="1">
      <c r="A58" s="21" t="s">
        <v>81</v>
      </c>
      <c r="B58" s="22" t="s">
        <v>82</v>
      </c>
      <c r="C58" s="3" t="s">
        <v>85</v>
      </c>
      <c r="D58" s="3" t="s">
        <v>71</v>
      </c>
      <c r="E58" s="4" t="s">
        <v>87</v>
      </c>
      <c r="F58" s="29">
        <v>500</v>
      </c>
      <c r="G58" s="2" t="s">
        <v>104</v>
      </c>
      <c r="H58" s="9" t="str">
        <f aca="true" t="shared" si="2" ref="H58:H65">IF(M58&lt;100,K58,L58)</f>
        <v>Weiter mit nächster Messung</v>
      </c>
      <c r="K58" s="35" t="str">
        <f>IF(F58&gt;570,L58,N58)</f>
        <v>Weiter mit nächster Messung</v>
      </c>
      <c r="L58" s="35" t="s">
        <v>98</v>
      </c>
      <c r="M58" s="33">
        <f>500-F58</f>
        <v>0</v>
      </c>
      <c r="N58" s="33" t="s">
        <v>38</v>
      </c>
      <c r="P58" s="33"/>
      <c r="Q58" s="34"/>
    </row>
    <row r="59" spans="1:17" ht="27" thickBot="1" thickTop="1">
      <c r="A59" s="21" t="s">
        <v>81</v>
      </c>
      <c r="B59" s="22" t="s">
        <v>82</v>
      </c>
      <c r="C59" s="3" t="s">
        <v>86</v>
      </c>
      <c r="D59" s="3" t="s">
        <v>71</v>
      </c>
      <c r="E59" s="4" t="s">
        <v>84</v>
      </c>
      <c r="F59" s="29">
        <v>500</v>
      </c>
      <c r="G59" s="2" t="s">
        <v>104</v>
      </c>
      <c r="H59" s="9" t="str">
        <f t="shared" si="2"/>
        <v>Weiter mit nächster Messung</v>
      </c>
      <c r="K59" s="35" t="str">
        <f>IF(F59&gt;570,L59,N59)</f>
        <v>Weiter mit nächster Messung</v>
      </c>
      <c r="L59" s="35" t="s">
        <v>98</v>
      </c>
      <c r="M59" s="33">
        <f>500-F59</f>
        <v>0</v>
      </c>
      <c r="N59" s="33" t="s">
        <v>38</v>
      </c>
      <c r="P59" s="33"/>
      <c r="Q59" s="34"/>
    </row>
    <row r="60" spans="1:17" ht="27" thickBot="1" thickTop="1">
      <c r="A60" s="21" t="s">
        <v>81</v>
      </c>
      <c r="B60" s="22" t="s">
        <v>82</v>
      </c>
      <c r="C60" s="3" t="s">
        <v>71</v>
      </c>
      <c r="D60" s="3" t="s">
        <v>83</v>
      </c>
      <c r="E60" s="4" t="s">
        <v>88</v>
      </c>
      <c r="F60" s="29" t="s">
        <v>88</v>
      </c>
      <c r="G60" s="2" t="s">
        <v>105</v>
      </c>
      <c r="H60" s="9" t="str">
        <f>IF(F60=M60,K60,L60)</f>
        <v>Weiter mit nächster Messung</v>
      </c>
      <c r="K60" s="35" t="s">
        <v>38</v>
      </c>
      <c r="L60" s="35" t="s">
        <v>98</v>
      </c>
      <c r="M60" s="33" t="s">
        <v>88</v>
      </c>
      <c r="P60" s="33"/>
      <c r="Q60" s="34"/>
    </row>
    <row r="61" spans="1:17" ht="27" thickBot="1" thickTop="1">
      <c r="A61" s="21" t="s">
        <v>81</v>
      </c>
      <c r="B61" s="22" t="s">
        <v>82</v>
      </c>
      <c r="C61" s="3" t="s">
        <v>71</v>
      </c>
      <c r="D61" s="3" t="s">
        <v>85</v>
      </c>
      <c r="E61" s="4" t="s">
        <v>88</v>
      </c>
      <c r="F61" s="29" t="s">
        <v>88</v>
      </c>
      <c r="G61" s="2" t="s">
        <v>105</v>
      </c>
      <c r="H61" s="9" t="str">
        <f>IF(F61=M61,K61,L61)</f>
        <v>Weiter mit nächster Messung</v>
      </c>
      <c r="K61" s="35" t="s">
        <v>38</v>
      </c>
      <c r="L61" s="35" t="s">
        <v>98</v>
      </c>
      <c r="M61" s="33" t="s">
        <v>88</v>
      </c>
      <c r="P61" s="33"/>
      <c r="Q61" s="34"/>
    </row>
    <row r="62" spans="1:17" ht="27" thickBot="1" thickTop="1">
      <c r="A62" s="21" t="s">
        <v>81</v>
      </c>
      <c r="B62" s="22" t="s">
        <v>82</v>
      </c>
      <c r="C62" s="3" t="s">
        <v>71</v>
      </c>
      <c r="D62" s="3" t="s">
        <v>86</v>
      </c>
      <c r="E62" s="4" t="s">
        <v>88</v>
      </c>
      <c r="F62" s="29" t="s">
        <v>88</v>
      </c>
      <c r="G62" s="2" t="s">
        <v>105</v>
      </c>
      <c r="H62" s="9" t="str">
        <f>IF(F62=M62,K62,L62)</f>
        <v>Weiter mit nächster Messung</v>
      </c>
      <c r="K62" s="35" t="s">
        <v>38</v>
      </c>
      <c r="L62" s="35" t="s">
        <v>98</v>
      </c>
      <c r="M62" s="33" t="s">
        <v>88</v>
      </c>
      <c r="P62" s="33"/>
      <c r="Q62" s="34"/>
    </row>
    <row r="63" spans="1:17" ht="27" thickBot="1" thickTop="1">
      <c r="A63" s="21" t="s">
        <v>89</v>
      </c>
      <c r="B63" s="22" t="s">
        <v>82</v>
      </c>
      <c r="C63" s="3" t="s">
        <v>74</v>
      </c>
      <c r="D63" s="3" t="s">
        <v>83</v>
      </c>
      <c r="E63" s="4" t="s">
        <v>87</v>
      </c>
      <c r="F63" s="29">
        <v>500</v>
      </c>
      <c r="G63" s="2" t="s">
        <v>104</v>
      </c>
      <c r="H63" s="9" t="str">
        <f t="shared" si="2"/>
        <v>Weiter mit nächster Messung</v>
      </c>
      <c r="K63" s="35" t="str">
        <f>IF(F63&gt;570,L63,N63)</f>
        <v>Weiter mit nächster Messung</v>
      </c>
      <c r="L63" s="35" t="s">
        <v>98</v>
      </c>
      <c r="M63" s="33">
        <f>500-F63</f>
        <v>0</v>
      </c>
      <c r="N63" s="33" t="s">
        <v>38</v>
      </c>
      <c r="P63" s="33"/>
      <c r="Q63" s="34"/>
    </row>
    <row r="64" spans="1:17" ht="27" thickBot="1" thickTop="1">
      <c r="A64" s="21" t="s">
        <v>89</v>
      </c>
      <c r="B64" s="22" t="s">
        <v>82</v>
      </c>
      <c r="C64" s="3" t="s">
        <v>74</v>
      </c>
      <c r="D64" s="3" t="s">
        <v>85</v>
      </c>
      <c r="E64" s="4" t="s">
        <v>90</v>
      </c>
      <c r="F64" s="29">
        <v>500</v>
      </c>
      <c r="G64" s="2" t="s">
        <v>104</v>
      </c>
      <c r="H64" s="9" t="str">
        <f t="shared" si="2"/>
        <v>Weiter mit nächster Messung</v>
      </c>
      <c r="K64" s="35" t="str">
        <f>IF(F64&gt;570,L64,N64)</f>
        <v>Weiter mit nächster Messung</v>
      </c>
      <c r="L64" s="35" t="s">
        <v>98</v>
      </c>
      <c r="M64" s="33">
        <f>500-F64</f>
        <v>0</v>
      </c>
      <c r="N64" s="33" t="s">
        <v>38</v>
      </c>
      <c r="P64" s="33"/>
      <c r="Q64" s="34"/>
    </row>
    <row r="65" spans="1:17" ht="27" thickBot="1" thickTop="1">
      <c r="A65" s="21" t="s">
        <v>89</v>
      </c>
      <c r="B65" s="22" t="s">
        <v>82</v>
      </c>
      <c r="C65" s="3" t="s">
        <v>74</v>
      </c>
      <c r="D65" s="3" t="s">
        <v>86</v>
      </c>
      <c r="E65" s="4" t="s">
        <v>87</v>
      </c>
      <c r="F65" s="29">
        <v>500</v>
      </c>
      <c r="G65" s="2" t="s">
        <v>104</v>
      </c>
      <c r="H65" s="9" t="str">
        <f t="shared" si="2"/>
        <v>Weiter mit nächster Messung</v>
      </c>
      <c r="K65" s="35" t="str">
        <f>IF(F65&gt;570,L65,N65)</f>
        <v>Weiter mit nächster Messung</v>
      </c>
      <c r="L65" s="35" t="s">
        <v>98</v>
      </c>
      <c r="M65" s="33">
        <f>500-F65</f>
        <v>0</v>
      </c>
      <c r="N65" s="33" t="s">
        <v>38</v>
      </c>
      <c r="P65" s="33"/>
      <c r="Q65" s="34"/>
    </row>
    <row r="66" spans="1:17" ht="27" thickBot="1" thickTop="1">
      <c r="A66" s="21" t="s">
        <v>89</v>
      </c>
      <c r="B66" s="22" t="s">
        <v>82</v>
      </c>
      <c r="C66" s="3" t="s">
        <v>83</v>
      </c>
      <c r="D66" s="3" t="s">
        <v>74</v>
      </c>
      <c r="E66" s="4" t="s">
        <v>88</v>
      </c>
      <c r="F66" s="29" t="s">
        <v>88</v>
      </c>
      <c r="G66" s="2" t="s">
        <v>105</v>
      </c>
      <c r="H66" s="9" t="str">
        <f>IF(F66=M66,K66,L66)</f>
        <v>Weiter mit nächster Messung</v>
      </c>
      <c r="K66" s="35" t="s">
        <v>38</v>
      </c>
      <c r="L66" s="35" t="s">
        <v>98</v>
      </c>
      <c r="M66" s="33" t="s">
        <v>88</v>
      </c>
      <c r="P66" s="33"/>
      <c r="Q66" s="34"/>
    </row>
    <row r="67" spans="1:17" ht="27" thickBot="1" thickTop="1">
      <c r="A67" s="21" t="s">
        <v>89</v>
      </c>
      <c r="B67" s="22" t="s">
        <v>82</v>
      </c>
      <c r="C67" s="3" t="s">
        <v>85</v>
      </c>
      <c r="D67" s="3" t="s">
        <v>74</v>
      </c>
      <c r="E67" s="4" t="s">
        <v>88</v>
      </c>
      <c r="F67" s="29" t="s">
        <v>88</v>
      </c>
      <c r="G67" s="2" t="s">
        <v>105</v>
      </c>
      <c r="H67" s="9" t="str">
        <f>IF(F67=M67,K67,L67)</f>
        <v>Weiter mit nächster Messung</v>
      </c>
      <c r="K67" s="35" t="s">
        <v>38</v>
      </c>
      <c r="L67" s="35" t="s">
        <v>98</v>
      </c>
      <c r="M67" s="33" t="s">
        <v>88</v>
      </c>
      <c r="P67" s="33"/>
      <c r="Q67" s="34"/>
    </row>
    <row r="68" spans="1:17" ht="27" thickBot="1" thickTop="1">
      <c r="A68" s="21" t="s">
        <v>89</v>
      </c>
      <c r="B68" s="22" t="s">
        <v>82</v>
      </c>
      <c r="C68" s="3" t="s">
        <v>86</v>
      </c>
      <c r="D68" s="3" t="s">
        <v>74</v>
      </c>
      <c r="E68" s="4" t="s">
        <v>88</v>
      </c>
      <c r="F68" s="29" t="s">
        <v>88</v>
      </c>
      <c r="G68" s="2" t="s">
        <v>105</v>
      </c>
      <c r="H68" s="9" t="str">
        <f>IF(F68=M68,K68,L68)</f>
        <v>Gleichrichterteil in Ordnung</v>
      </c>
      <c r="K68" s="35" t="s">
        <v>100</v>
      </c>
      <c r="L68" s="35" t="s">
        <v>98</v>
      </c>
      <c r="M68" s="33" t="s">
        <v>88</v>
      </c>
      <c r="P68" s="33"/>
      <c r="Q68" s="34"/>
    </row>
    <row r="69" spans="1:17" ht="14.25" thickBot="1" thickTop="1">
      <c r="A69" s="66" t="s">
        <v>91</v>
      </c>
      <c r="B69" s="67"/>
      <c r="C69" s="67"/>
      <c r="D69" s="67"/>
      <c r="E69" s="67"/>
      <c r="F69" s="67"/>
      <c r="G69" s="67"/>
      <c r="H69" s="68"/>
      <c r="P69" s="33"/>
      <c r="Q69" s="34"/>
    </row>
    <row r="70" spans="1:17" ht="27" thickBot="1" thickTop="1">
      <c r="A70" s="21" t="s">
        <v>92</v>
      </c>
      <c r="B70" s="23" t="s">
        <v>51</v>
      </c>
      <c r="C70" s="3" t="s">
        <v>71</v>
      </c>
      <c r="D70" s="3" t="s">
        <v>74</v>
      </c>
      <c r="E70" s="4">
        <f>C23</f>
        <v>14.8</v>
      </c>
      <c r="F70" s="29">
        <v>14.4</v>
      </c>
      <c r="G70" s="2" t="s">
        <v>95</v>
      </c>
      <c r="H70" s="9" t="str">
        <f>IF(M70&gt;0.5,L70,K70)</f>
        <v>Weiter mit nächster Messung</v>
      </c>
      <c r="K70" s="35" t="s">
        <v>38</v>
      </c>
      <c r="L70" s="35" t="s">
        <v>99</v>
      </c>
      <c r="M70" s="33">
        <f>C23-F70</f>
        <v>0.40000000000000036</v>
      </c>
      <c r="P70" s="33"/>
      <c r="Q70" s="34"/>
    </row>
    <row r="71" spans="1:17" ht="27" thickBot="1" thickTop="1">
      <c r="A71" s="21" t="s">
        <v>93</v>
      </c>
      <c r="B71" s="23" t="s">
        <v>51</v>
      </c>
      <c r="C71" s="3" t="s">
        <v>71</v>
      </c>
      <c r="D71" s="3" t="s">
        <v>74</v>
      </c>
      <c r="E71" s="4">
        <f>C23</f>
        <v>14.8</v>
      </c>
      <c r="F71" s="29">
        <v>14.4</v>
      </c>
      <c r="G71" s="2" t="s">
        <v>95</v>
      </c>
      <c r="H71" s="9" t="str">
        <f>IF(M71&gt;0.5,L71,K71)</f>
        <v>Weiter mit nächster Messung</v>
      </c>
      <c r="K71" s="35" t="s">
        <v>38</v>
      </c>
      <c r="L71" s="35" t="s">
        <v>99</v>
      </c>
      <c r="M71" s="33">
        <f>C23-F71</f>
        <v>0.40000000000000036</v>
      </c>
      <c r="P71" s="33"/>
      <c r="Q71" s="34"/>
    </row>
    <row r="72" spans="1:17" ht="27" thickBot="1" thickTop="1">
      <c r="A72" s="21" t="s">
        <v>94</v>
      </c>
      <c r="B72" s="23" t="s">
        <v>51</v>
      </c>
      <c r="C72" s="3" t="s">
        <v>71</v>
      </c>
      <c r="D72" s="3" t="s">
        <v>74</v>
      </c>
      <c r="E72" s="4">
        <f>C23</f>
        <v>14.8</v>
      </c>
      <c r="F72" s="29">
        <v>14.4</v>
      </c>
      <c r="G72" s="2" t="s">
        <v>95</v>
      </c>
      <c r="H72" s="9" t="str">
        <f>IF(M72&gt;0.5,L72,K72)</f>
        <v>Reglerteil in Ordnung</v>
      </c>
      <c r="K72" s="35" t="s">
        <v>101</v>
      </c>
      <c r="L72" s="35" t="s">
        <v>99</v>
      </c>
      <c r="M72" s="33">
        <f>C23-F72</f>
        <v>0.40000000000000036</v>
      </c>
      <c r="P72" s="33"/>
      <c r="Q72" s="34"/>
    </row>
    <row r="73" spans="1:17" ht="13.5" thickTop="1">
      <c r="A73" s="1"/>
      <c r="B73" s="1"/>
      <c r="C73" s="1"/>
      <c r="D73" s="1"/>
      <c r="E73" s="1"/>
      <c r="F73" s="1"/>
      <c r="G73" s="1"/>
      <c r="H73" s="7"/>
      <c r="P73" s="33"/>
      <c r="Q73" s="34"/>
    </row>
    <row r="74" spans="1:17" ht="12.75">
      <c r="A74" s="1"/>
      <c r="B74" s="1"/>
      <c r="C74" s="1"/>
      <c r="D74" s="1"/>
      <c r="E74" s="1"/>
      <c r="F74" s="1"/>
      <c r="G74" s="1"/>
      <c r="H74" s="7"/>
      <c r="P74" s="33"/>
      <c r="Q74" s="34"/>
    </row>
    <row r="75" spans="1:17" ht="12.75">
      <c r="A75" s="1"/>
      <c r="B75" s="1"/>
      <c r="C75" s="1"/>
      <c r="D75" s="1"/>
      <c r="E75" s="1"/>
      <c r="F75" s="1"/>
      <c r="G75" s="1"/>
      <c r="H75" s="7"/>
      <c r="P75" s="33"/>
      <c r="Q75" s="34"/>
    </row>
    <row r="76" spans="1:17" ht="12.75">
      <c r="A76" s="1"/>
      <c r="B76" s="1"/>
      <c r="C76" s="1"/>
      <c r="D76" s="1"/>
      <c r="E76" s="1"/>
      <c r="F76" s="1"/>
      <c r="G76" s="1"/>
      <c r="H76" s="7"/>
      <c r="P76" s="33"/>
      <c r="Q76" s="34"/>
    </row>
    <row r="77" spans="1:8" ht="12.75">
      <c r="A77" s="1"/>
      <c r="B77" s="1"/>
      <c r="C77" s="1"/>
      <c r="D77" s="1"/>
      <c r="E77" s="1"/>
      <c r="F77" s="1"/>
      <c r="G77" s="1"/>
      <c r="H77" s="7"/>
    </row>
    <row r="78" spans="1:8" ht="12.75">
      <c r="A78" s="1"/>
      <c r="B78" s="1"/>
      <c r="C78" s="1"/>
      <c r="D78" s="1"/>
      <c r="E78" s="1"/>
      <c r="F78" s="1"/>
      <c r="G78" s="1"/>
      <c r="H78" s="7"/>
    </row>
    <row r="79" spans="1:8" ht="12.75">
      <c r="A79" s="1"/>
      <c r="B79" s="1"/>
      <c r="C79" s="1"/>
      <c r="D79" s="1"/>
      <c r="E79" s="1"/>
      <c r="F79" s="1"/>
      <c r="G79" s="1"/>
      <c r="H79" s="7"/>
    </row>
    <row r="80" spans="1:8" ht="12.75">
      <c r="A80" s="1"/>
      <c r="B80" s="1"/>
      <c r="C80" s="1"/>
      <c r="D80" s="1"/>
      <c r="E80" s="1"/>
      <c r="F80" s="1"/>
      <c r="G80" s="1"/>
      <c r="H80" s="7"/>
    </row>
    <row r="81" spans="1:8" ht="12.75">
      <c r="A81" s="1"/>
      <c r="B81" s="1"/>
      <c r="C81" s="1"/>
      <c r="D81" s="1"/>
      <c r="E81" s="1"/>
      <c r="F81" s="1"/>
      <c r="G81" s="1"/>
      <c r="H81" s="7"/>
    </row>
    <row r="82" spans="1:8" ht="12.75">
      <c r="A82" s="1"/>
      <c r="B82" s="1"/>
      <c r="C82" s="1"/>
      <c r="D82" s="1"/>
      <c r="E82" s="1"/>
      <c r="F82" s="1"/>
      <c r="G82" s="1"/>
      <c r="H82" s="7"/>
    </row>
    <row r="83" spans="1:8" ht="12.75">
      <c r="A83" s="1"/>
      <c r="B83" s="1"/>
      <c r="C83" s="1"/>
      <c r="D83" s="1"/>
      <c r="E83" s="1"/>
      <c r="F83" s="1"/>
      <c r="G83" s="1"/>
      <c r="H83" s="7"/>
    </row>
    <row r="84" spans="1:8" ht="12.75">
      <c r="A84" s="1"/>
      <c r="B84" s="1"/>
      <c r="C84" s="1"/>
      <c r="D84" s="1"/>
      <c r="E84" s="1"/>
      <c r="F84" s="1"/>
      <c r="G84" s="1"/>
      <c r="H84" s="7"/>
    </row>
    <row r="85" spans="1:8" ht="12.75">
      <c r="A85" s="1"/>
      <c r="B85" s="1"/>
      <c r="C85" s="1"/>
      <c r="D85" s="1"/>
      <c r="E85" s="1"/>
      <c r="F85" s="1"/>
      <c r="G85" s="1"/>
      <c r="H85" s="7"/>
    </row>
    <row r="86" spans="1:8" ht="12.75">
      <c r="A86" s="1"/>
      <c r="B86" s="1"/>
      <c r="C86" s="1"/>
      <c r="D86" s="1"/>
      <c r="E86" s="1"/>
      <c r="F86" s="1"/>
      <c r="G86" s="1"/>
      <c r="H86" s="7"/>
    </row>
    <row r="87" spans="1:8" ht="12.75">
      <c r="A87" s="1"/>
      <c r="B87" s="1"/>
      <c r="C87" s="1"/>
      <c r="D87" s="1"/>
      <c r="E87" s="1"/>
      <c r="F87" s="1"/>
      <c r="G87" s="1"/>
      <c r="H87" s="7"/>
    </row>
    <row r="88" spans="1:8" ht="12.75">
      <c r="A88" s="1"/>
      <c r="B88" s="1"/>
      <c r="C88" s="1"/>
      <c r="D88" s="1"/>
      <c r="E88" s="1"/>
      <c r="F88" s="1"/>
      <c r="G88" s="1"/>
      <c r="H88" s="7"/>
    </row>
    <row r="89" spans="1:8" ht="12.75">
      <c r="A89" s="1"/>
      <c r="B89" s="1"/>
      <c r="C89" s="1"/>
      <c r="D89" s="1"/>
      <c r="E89" s="1"/>
      <c r="F89" s="1"/>
      <c r="G89" s="1"/>
      <c r="H89" s="7"/>
    </row>
    <row r="90" spans="1:8" ht="12.75">
      <c r="A90" s="1"/>
      <c r="B90" s="1"/>
      <c r="C90" s="1"/>
      <c r="D90" s="1"/>
      <c r="E90" s="1"/>
      <c r="F90" s="1"/>
      <c r="G90" s="1"/>
      <c r="H90" s="7"/>
    </row>
    <row r="91" spans="1:8" ht="12.75">
      <c r="A91" s="1"/>
      <c r="B91" s="1"/>
      <c r="C91" s="1"/>
      <c r="D91" s="1"/>
      <c r="E91" s="1"/>
      <c r="F91" s="1"/>
      <c r="G91" s="1"/>
      <c r="H91" s="7"/>
    </row>
    <row r="92" spans="1:8" ht="12.75">
      <c r="A92" s="1"/>
      <c r="B92" s="1"/>
      <c r="C92" s="1"/>
      <c r="D92" s="1"/>
      <c r="E92" s="1"/>
      <c r="F92" s="1"/>
      <c r="G92" s="1"/>
      <c r="H92" s="7"/>
    </row>
    <row r="93" spans="1:8" ht="12.75">
      <c r="A93" s="1"/>
      <c r="B93" s="1"/>
      <c r="C93" s="1"/>
      <c r="D93" s="1"/>
      <c r="E93" s="1"/>
      <c r="F93" s="1"/>
      <c r="G93" s="1"/>
      <c r="H93" s="7"/>
    </row>
    <row r="94" spans="1:8" ht="12.75">
      <c r="A94" s="1"/>
      <c r="B94" s="1"/>
      <c r="C94" s="1"/>
      <c r="D94" s="1"/>
      <c r="E94" s="1"/>
      <c r="F94" s="1"/>
      <c r="G94" s="1"/>
      <c r="H94" s="7"/>
    </row>
    <row r="95" spans="1:8" ht="12.75">
      <c r="A95" s="1"/>
      <c r="B95" s="1"/>
      <c r="C95" s="1"/>
      <c r="D95" s="1"/>
      <c r="E95" s="1"/>
      <c r="F95" s="1"/>
      <c r="G95" s="1"/>
      <c r="H95" s="7"/>
    </row>
    <row r="96" spans="1:8" ht="12.75">
      <c r="A96" s="1"/>
      <c r="B96" s="1"/>
      <c r="C96" s="1"/>
      <c r="D96" s="1"/>
      <c r="E96" s="1"/>
      <c r="F96" s="1"/>
      <c r="G96" s="1"/>
      <c r="H96" s="7"/>
    </row>
    <row r="97" spans="1:8" ht="12.75">
      <c r="A97" s="1"/>
      <c r="B97" s="1"/>
      <c r="C97" s="1"/>
      <c r="D97" s="1"/>
      <c r="E97" s="1"/>
      <c r="F97" s="1"/>
      <c r="G97" s="1"/>
      <c r="H97" s="7"/>
    </row>
    <row r="98" spans="1:8" ht="12.75">
      <c r="A98" s="1"/>
      <c r="B98" s="1"/>
      <c r="C98" s="1"/>
      <c r="D98" s="1"/>
      <c r="E98" s="1"/>
      <c r="F98" s="1"/>
      <c r="G98" s="1"/>
      <c r="H98" s="7"/>
    </row>
    <row r="99" spans="1:8" ht="12.75">
      <c r="A99" s="1"/>
      <c r="B99" s="1"/>
      <c r="C99" s="1"/>
      <c r="D99" s="1"/>
      <c r="E99" s="1"/>
      <c r="F99" s="1"/>
      <c r="G99" s="1"/>
      <c r="H99" s="7"/>
    </row>
    <row r="100" spans="1:8" ht="12.75">
      <c r="A100" s="1"/>
      <c r="B100" s="1"/>
      <c r="C100" s="1"/>
      <c r="D100" s="1"/>
      <c r="E100" s="1"/>
      <c r="F100" s="1"/>
      <c r="G100" s="1"/>
      <c r="H100" s="7"/>
    </row>
    <row r="101" spans="1:8" ht="12.75">
      <c r="A101" s="1"/>
      <c r="B101" s="1"/>
      <c r="C101" s="1"/>
      <c r="D101" s="1"/>
      <c r="E101" s="1"/>
      <c r="F101" s="1"/>
      <c r="G101" s="1"/>
      <c r="H101" s="7"/>
    </row>
    <row r="102" spans="1:8" ht="12.75">
      <c r="A102" s="1"/>
      <c r="B102" s="1"/>
      <c r="C102" s="1"/>
      <c r="D102" s="1"/>
      <c r="E102" s="1"/>
      <c r="F102" s="1"/>
      <c r="G102" s="1"/>
      <c r="H102" s="7"/>
    </row>
    <row r="103" spans="1:8" ht="12.75">
      <c r="A103" s="1"/>
      <c r="B103" s="1"/>
      <c r="C103" s="1"/>
      <c r="D103" s="1"/>
      <c r="E103" s="1"/>
      <c r="F103" s="1"/>
      <c r="G103" s="1"/>
      <c r="H103" s="7"/>
    </row>
    <row r="104" spans="1:8" ht="12.75">
      <c r="A104" s="1"/>
      <c r="B104" s="1"/>
      <c r="C104" s="1"/>
      <c r="D104" s="1"/>
      <c r="E104" s="1"/>
      <c r="F104" s="1"/>
      <c r="G104" s="1"/>
      <c r="H104" s="7"/>
    </row>
    <row r="105" spans="1:8" ht="12.75">
      <c r="A105" s="1"/>
      <c r="B105" s="1"/>
      <c r="C105" s="1"/>
      <c r="D105" s="1"/>
      <c r="E105" s="1"/>
      <c r="F105" s="1"/>
      <c r="G105" s="1"/>
      <c r="H105" s="7"/>
    </row>
    <row r="106" spans="1:8" ht="12.75">
      <c r="A106" s="1"/>
      <c r="B106" s="1"/>
      <c r="C106" s="1"/>
      <c r="D106" s="1"/>
      <c r="E106" s="1"/>
      <c r="F106" s="1"/>
      <c r="G106" s="1"/>
      <c r="H106" s="7"/>
    </row>
    <row r="107" spans="1:8" ht="12.75">
      <c r="A107" s="1"/>
      <c r="B107" s="1"/>
      <c r="C107" s="1"/>
      <c r="D107" s="1"/>
      <c r="E107" s="1"/>
      <c r="F107" s="1"/>
      <c r="G107" s="1"/>
      <c r="H107" s="7"/>
    </row>
    <row r="108" spans="1:8" ht="12.75">
      <c r="A108" s="1"/>
      <c r="B108" s="1"/>
      <c r="C108" s="1"/>
      <c r="D108" s="1"/>
      <c r="E108" s="1"/>
      <c r="F108" s="1"/>
      <c r="G108" s="1"/>
      <c r="H108" s="7"/>
    </row>
    <row r="109" spans="1:8" ht="12.75">
      <c r="A109" s="1"/>
      <c r="B109" s="1"/>
      <c r="C109" s="1"/>
      <c r="D109" s="1"/>
      <c r="E109" s="1"/>
      <c r="F109" s="1"/>
      <c r="G109" s="1"/>
      <c r="H109" s="7"/>
    </row>
    <row r="110" spans="1:8" ht="12.75">
      <c r="A110" s="1"/>
      <c r="B110" s="1"/>
      <c r="C110" s="1"/>
      <c r="D110" s="1"/>
      <c r="E110" s="1"/>
      <c r="F110" s="1"/>
      <c r="G110" s="1"/>
      <c r="H110" s="7"/>
    </row>
    <row r="111" spans="1:8" ht="12.75">
      <c r="A111" s="1"/>
      <c r="B111" s="1"/>
      <c r="C111" s="1"/>
      <c r="D111" s="1"/>
      <c r="E111" s="1"/>
      <c r="F111" s="1"/>
      <c r="G111" s="1"/>
      <c r="H111" s="7"/>
    </row>
    <row r="112" spans="1:8" ht="12.75">
      <c r="A112" s="1"/>
      <c r="B112" s="1"/>
      <c r="C112" s="1"/>
      <c r="D112" s="1"/>
      <c r="E112" s="1"/>
      <c r="F112" s="1"/>
      <c r="G112" s="1"/>
      <c r="H112" s="7"/>
    </row>
    <row r="113" spans="1:8" ht="12.75">
      <c r="A113" s="1"/>
      <c r="B113" s="1"/>
      <c r="C113" s="1"/>
      <c r="D113" s="1"/>
      <c r="E113" s="1"/>
      <c r="F113" s="1"/>
      <c r="G113" s="1"/>
      <c r="H113" s="7"/>
    </row>
    <row r="114" spans="1:8" ht="12.75">
      <c r="A114" s="1"/>
      <c r="B114" s="1"/>
      <c r="C114" s="1"/>
      <c r="D114" s="1"/>
      <c r="E114" s="1"/>
      <c r="F114" s="1"/>
      <c r="G114" s="1"/>
      <c r="H114" s="7"/>
    </row>
    <row r="115" spans="1:8" ht="12.75">
      <c r="A115" s="1"/>
      <c r="B115" s="1"/>
      <c r="C115" s="1"/>
      <c r="D115" s="1"/>
      <c r="E115" s="1"/>
      <c r="F115" s="1"/>
      <c r="G115" s="1"/>
      <c r="H115" s="7"/>
    </row>
    <row r="116" spans="1:8" ht="12.75">
      <c r="A116" s="1"/>
      <c r="B116" s="1"/>
      <c r="C116" s="1"/>
      <c r="D116" s="1"/>
      <c r="E116" s="1"/>
      <c r="F116" s="1"/>
      <c r="G116" s="1"/>
      <c r="H116" s="7"/>
    </row>
    <row r="117" spans="1:8" ht="12.75">
      <c r="A117" s="1"/>
      <c r="B117" s="1"/>
      <c r="C117" s="1"/>
      <c r="D117" s="1"/>
      <c r="E117" s="1"/>
      <c r="F117" s="1"/>
      <c r="G117" s="1"/>
      <c r="H117" s="7"/>
    </row>
    <row r="118" spans="1:8" ht="12.75">
      <c r="A118" s="1"/>
      <c r="B118" s="1"/>
      <c r="C118" s="1"/>
      <c r="D118" s="1"/>
      <c r="E118" s="1"/>
      <c r="F118" s="1"/>
      <c r="G118" s="1"/>
      <c r="H118" s="7"/>
    </row>
    <row r="119" spans="1:8" ht="12.75">
      <c r="A119" s="1"/>
      <c r="B119" s="1"/>
      <c r="C119" s="1"/>
      <c r="D119" s="1"/>
      <c r="E119" s="1"/>
      <c r="F119" s="1"/>
      <c r="G119" s="1"/>
      <c r="H119" s="7"/>
    </row>
    <row r="120" spans="1:8" ht="12.75">
      <c r="A120" s="1"/>
      <c r="B120" s="1"/>
      <c r="C120" s="1"/>
      <c r="D120" s="1"/>
      <c r="E120" s="1"/>
      <c r="F120" s="1"/>
      <c r="G120" s="1"/>
      <c r="H120" s="7"/>
    </row>
    <row r="121" spans="1:8" ht="12.75">
      <c r="A121" s="1"/>
      <c r="B121" s="1"/>
      <c r="C121" s="1"/>
      <c r="D121" s="1"/>
      <c r="E121" s="1"/>
      <c r="F121" s="1"/>
      <c r="G121" s="1"/>
      <c r="H121" s="7"/>
    </row>
    <row r="122" spans="1:8" ht="12.75">
      <c r="A122" s="1"/>
      <c r="B122" s="1"/>
      <c r="C122" s="1"/>
      <c r="D122" s="1"/>
      <c r="E122" s="1"/>
      <c r="F122" s="1"/>
      <c r="G122" s="1"/>
      <c r="H122" s="7"/>
    </row>
    <row r="123" spans="1:8" ht="12.75">
      <c r="A123" s="1"/>
      <c r="B123" s="1"/>
      <c r="C123" s="1"/>
      <c r="D123" s="1"/>
      <c r="E123" s="1"/>
      <c r="F123" s="1"/>
      <c r="G123" s="1"/>
      <c r="H123" s="7"/>
    </row>
    <row r="124" spans="1:8" ht="12.75">
      <c r="A124" s="1"/>
      <c r="B124" s="1"/>
      <c r="C124" s="1"/>
      <c r="D124" s="1"/>
      <c r="E124" s="1"/>
      <c r="F124" s="1"/>
      <c r="G124" s="1"/>
      <c r="H124" s="7"/>
    </row>
    <row r="125" spans="1:8" ht="12.75">
      <c r="A125" s="1"/>
      <c r="B125" s="1"/>
      <c r="C125" s="1"/>
      <c r="D125" s="1"/>
      <c r="E125" s="1"/>
      <c r="F125" s="1"/>
      <c r="G125" s="1"/>
      <c r="H125" s="7"/>
    </row>
    <row r="126" spans="1:8" ht="12.75">
      <c r="A126" s="1"/>
      <c r="B126" s="1"/>
      <c r="C126" s="1"/>
      <c r="D126" s="1"/>
      <c r="E126" s="1"/>
      <c r="F126" s="1"/>
      <c r="G126" s="1"/>
      <c r="H126" s="7"/>
    </row>
    <row r="127" spans="1:8" ht="12.75">
      <c r="A127" s="1"/>
      <c r="B127" s="1"/>
      <c r="C127" s="1"/>
      <c r="D127" s="1"/>
      <c r="E127" s="1"/>
      <c r="F127" s="1"/>
      <c r="G127" s="1"/>
      <c r="H127" s="7"/>
    </row>
    <row r="128" spans="1:8" ht="12.75">
      <c r="A128" s="1"/>
      <c r="B128" s="1"/>
      <c r="C128" s="1"/>
      <c r="D128" s="1"/>
      <c r="E128" s="1"/>
      <c r="F128" s="1"/>
      <c r="G128" s="1"/>
      <c r="H128" s="7"/>
    </row>
    <row r="129" spans="1:8" ht="12.75">
      <c r="A129" s="1"/>
      <c r="B129" s="1"/>
      <c r="C129" s="1"/>
      <c r="D129" s="1"/>
      <c r="E129" s="1"/>
      <c r="F129" s="1"/>
      <c r="G129" s="1"/>
      <c r="H129" s="7"/>
    </row>
    <row r="130" spans="1:8" ht="12.75">
      <c r="A130" s="1"/>
      <c r="B130" s="1"/>
      <c r="C130" s="1"/>
      <c r="D130" s="1"/>
      <c r="E130" s="1"/>
      <c r="F130" s="1"/>
      <c r="G130" s="1"/>
      <c r="H130" s="7"/>
    </row>
    <row r="131" spans="1:8" ht="12.75">
      <c r="A131" s="1"/>
      <c r="B131" s="1"/>
      <c r="C131" s="1"/>
      <c r="D131" s="1"/>
      <c r="E131" s="1"/>
      <c r="F131" s="1"/>
      <c r="G131" s="1"/>
      <c r="H131" s="7"/>
    </row>
    <row r="132" spans="1:8" ht="12.75">
      <c r="A132" s="1"/>
      <c r="B132" s="1"/>
      <c r="C132" s="1"/>
      <c r="D132" s="1"/>
      <c r="E132" s="1"/>
      <c r="F132" s="1"/>
      <c r="G132" s="1"/>
      <c r="H132" s="7"/>
    </row>
    <row r="133" spans="1:8" ht="12.75">
      <c r="A133" s="1"/>
      <c r="B133" s="1"/>
      <c r="C133" s="1"/>
      <c r="D133" s="1"/>
      <c r="E133" s="1"/>
      <c r="F133" s="1"/>
      <c r="G133" s="1"/>
      <c r="H133" s="7"/>
    </row>
    <row r="134" spans="1:8" ht="12.75">
      <c r="A134" s="1"/>
      <c r="B134" s="1"/>
      <c r="C134" s="1"/>
      <c r="D134" s="1"/>
      <c r="E134" s="1"/>
      <c r="F134" s="1"/>
      <c r="G134" s="1"/>
      <c r="H134" s="7"/>
    </row>
    <row r="135" spans="1:8" ht="12.75">
      <c r="A135" s="1"/>
      <c r="B135" s="1"/>
      <c r="C135" s="1"/>
      <c r="D135" s="1"/>
      <c r="E135" s="1"/>
      <c r="F135" s="1"/>
      <c r="G135" s="1"/>
      <c r="H135" s="7"/>
    </row>
    <row r="136" spans="1:8" ht="12.75">
      <c r="A136" s="1"/>
      <c r="B136" s="1"/>
      <c r="C136" s="1"/>
      <c r="D136" s="1"/>
      <c r="E136" s="1"/>
      <c r="F136" s="1"/>
      <c r="G136" s="1"/>
      <c r="H136" s="7"/>
    </row>
    <row r="137" spans="1:8" ht="12.75">
      <c r="A137" s="1"/>
      <c r="B137" s="1"/>
      <c r="C137" s="1"/>
      <c r="D137" s="1"/>
      <c r="E137" s="1"/>
      <c r="F137" s="1"/>
      <c r="G137" s="1"/>
      <c r="H137" s="7"/>
    </row>
    <row r="138" spans="1:8" ht="12.75">
      <c r="A138" s="1"/>
      <c r="B138" s="1"/>
      <c r="C138" s="1"/>
      <c r="D138" s="1"/>
      <c r="E138" s="1"/>
      <c r="F138" s="1"/>
      <c r="G138" s="1"/>
      <c r="H138" s="7"/>
    </row>
    <row r="139" spans="1:8" ht="12.75">
      <c r="A139" s="1"/>
      <c r="B139" s="1"/>
      <c r="C139" s="1"/>
      <c r="D139" s="1"/>
      <c r="E139" s="1"/>
      <c r="F139" s="1"/>
      <c r="G139" s="1"/>
      <c r="H139" s="7"/>
    </row>
    <row r="140" spans="1:8" ht="12.75">
      <c r="A140" s="1"/>
      <c r="B140" s="1"/>
      <c r="C140" s="1"/>
      <c r="D140" s="1"/>
      <c r="E140" s="1"/>
      <c r="F140" s="1"/>
      <c r="G140" s="1"/>
      <c r="H140" s="7"/>
    </row>
    <row r="141" spans="1:8" ht="12.75">
      <c r="A141" s="1"/>
      <c r="B141" s="1"/>
      <c r="C141" s="1"/>
      <c r="D141" s="1"/>
      <c r="E141" s="1"/>
      <c r="F141" s="1"/>
      <c r="G141" s="1"/>
      <c r="H141" s="7"/>
    </row>
    <row r="142" spans="1:8" ht="12.75">
      <c r="A142" s="1"/>
      <c r="B142" s="1"/>
      <c r="C142" s="1"/>
      <c r="D142" s="1"/>
      <c r="E142" s="1"/>
      <c r="F142" s="1"/>
      <c r="G142" s="1"/>
      <c r="H142" s="7"/>
    </row>
    <row r="143" spans="1:8" ht="12.75">
      <c r="A143" s="1"/>
      <c r="B143" s="1"/>
      <c r="C143" s="1"/>
      <c r="D143" s="1"/>
      <c r="E143" s="1"/>
      <c r="F143" s="1"/>
      <c r="G143" s="1"/>
      <c r="H143" s="7"/>
    </row>
    <row r="144" spans="1:8" ht="12.75">
      <c r="A144" s="1"/>
      <c r="B144" s="1"/>
      <c r="C144" s="1"/>
      <c r="D144" s="1"/>
      <c r="E144" s="1"/>
      <c r="F144" s="1"/>
      <c r="G144" s="1"/>
      <c r="H144" s="7"/>
    </row>
    <row r="145" spans="1:8" ht="12.75">
      <c r="A145" s="1"/>
      <c r="B145" s="1"/>
      <c r="C145" s="1"/>
      <c r="D145" s="1"/>
      <c r="E145" s="1"/>
      <c r="F145" s="1"/>
      <c r="G145" s="1"/>
      <c r="H145" s="7"/>
    </row>
    <row r="146" spans="1:8" ht="12.75">
      <c r="A146" s="1"/>
      <c r="B146" s="1"/>
      <c r="C146" s="1"/>
      <c r="D146" s="1"/>
      <c r="E146" s="1"/>
      <c r="F146" s="1"/>
      <c r="G146" s="1"/>
      <c r="H146" s="7"/>
    </row>
    <row r="147" spans="1:8" ht="12.75">
      <c r="A147" s="1"/>
      <c r="B147" s="1"/>
      <c r="C147" s="1"/>
      <c r="D147" s="1"/>
      <c r="E147" s="1"/>
      <c r="F147" s="1"/>
      <c r="G147" s="1"/>
      <c r="H147" s="7"/>
    </row>
    <row r="148" spans="1:8" ht="12.75">
      <c r="A148" s="1"/>
      <c r="B148" s="1"/>
      <c r="C148" s="1"/>
      <c r="D148" s="1"/>
      <c r="E148" s="1"/>
      <c r="F148" s="1"/>
      <c r="G148" s="1"/>
      <c r="H148" s="7"/>
    </row>
    <row r="149" spans="1:8" ht="12.75">
      <c r="A149" s="1"/>
      <c r="B149" s="1"/>
      <c r="C149" s="1"/>
      <c r="D149" s="1"/>
      <c r="E149" s="1"/>
      <c r="F149" s="1"/>
      <c r="G149" s="1"/>
      <c r="H149" s="7"/>
    </row>
    <row r="150" spans="1:8" ht="12.75">
      <c r="A150" s="1"/>
      <c r="B150" s="1"/>
      <c r="C150" s="1"/>
      <c r="D150" s="1"/>
      <c r="E150" s="1"/>
      <c r="F150" s="1"/>
      <c r="G150" s="1"/>
      <c r="H150" s="7"/>
    </row>
    <row r="151" spans="1:8" ht="12.75">
      <c r="A151" s="1"/>
      <c r="B151" s="1"/>
      <c r="C151" s="1"/>
      <c r="D151" s="1"/>
      <c r="E151" s="1"/>
      <c r="F151" s="1"/>
      <c r="G151" s="1"/>
      <c r="H151" s="7"/>
    </row>
    <row r="152" spans="1:8" ht="12.75">
      <c r="A152" s="1"/>
      <c r="B152" s="1"/>
      <c r="C152" s="1"/>
      <c r="D152" s="1"/>
      <c r="E152" s="1"/>
      <c r="F152" s="1"/>
      <c r="G152" s="1"/>
      <c r="H152" s="7"/>
    </row>
    <row r="153" spans="1:8" ht="12.75">
      <c r="A153" s="1"/>
      <c r="B153" s="1"/>
      <c r="C153" s="1"/>
      <c r="D153" s="1"/>
      <c r="E153" s="1"/>
      <c r="F153" s="1"/>
      <c r="G153" s="1"/>
      <c r="H153" s="7"/>
    </row>
    <row r="154" spans="1:8" ht="12.75">
      <c r="A154" s="1"/>
      <c r="B154" s="1"/>
      <c r="C154" s="1"/>
      <c r="D154" s="1"/>
      <c r="E154" s="1"/>
      <c r="F154" s="1"/>
      <c r="G154" s="1"/>
      <c r="H154" s="7"/>
    </row>
    <row r="155" spans="1:8" ht="12.75">
      <c r="A155" s="1"/>
      <c r="B155" s="1"/>
      <c r="C155" s="1"/>
      <c r="D155" s="1"/>
      <c r="E155" s="1"/>
      <c r="F155" s="1"/>
      <c r="G155" s="1"/>
      <c r="H155" s="7"/>
    </row>
    <row r="156" spans="1:8" ht="12.75">
      <c r="A156" s="1"/>
      <c r="B156" s="1"/>
      <c r="C156" s="1"/>
      <c r="D156" s="1"/>
      <c r="E156" s="1"/>
      <c r="F156" s="1"/>
      <c r="G156" s="1"/>
      <c r="H156" s="7"/>
    </row>
    <row r="157" spans="1:8" ht="12.75">
      <c r="A157" s="1"/>
      <c r="B157" s="1"/>
      <c r="C157" s="1"/>
      <c r="D157" s="1"/>
      <c r="E157" s="1"/>
      <c r="F157" s="1"/>
      <c r="G157" s="1"/>
      <c r="H157" s="7"/>
    </row>
    <row r="158" spans="1:8" ht="12.75">
      <c r="A158" s="1"/>
      <c r="B158" s="1"/>
      <c r="C158" s="1"/>
      <c r="D158" s="1"/>
      <c r="E158" s="1"/>
      <c r="F158" s="1"/>
      <c r="G158" s="1"/>
      <c r="H158" s="7"/>
    </row>
    <row r="159" spans="1:8" ht="12.75">
      <c r="A159" s="1"/>
      <c r="B159" s="1"/>
      <c r="C159" s="1"/>
      <c r="D159" s="1"/>
      <c r="E159" s="1"/>
      <c r="F159" s="1"/>
      <c r="G159" s="1"/>
      <c r="H159" s="7"/>
    </row>
    <row r="160" spans="1:8" ht="12.75">
      <c r="A160" s="1"/>
      <c r="B160" s="1"/>
      <c r="C160" s="1"/>
      <c r="D160" s="1"/>
      <c r="E160" s="1"/>
      <c r="F160" s="1"/>
      <c r="G160" s="1"/>
      <c r="H160" s="7"/>
    </row>
    <row r="161" spans="1:8" ht="12.75">
      <c r="A161" s="1"/>
      <c r="B161" s="1"/>
      <c r="C161" s="1"/>
      <c r="D161" s="1"/>
      <c r="E161" s="1"/>
      <c r="F161" s="1"/>
      <c r="G161" s="1"/>
      <c r="H161" s="7"/>
    </row>
    <row r="162" spans="1:8" ht="12.75">
      <c r="A162" s="1"/>
      <c r="B162" s="1"/>
      <c r="C162" s="1"/>
      <c r="D162" s="1"/>
      <c r="E162" s="1"/>
      <c r="F162" s="1"/>
      <c r="G162" s="1"/>
      <c r="H162" s="7"/>
    </row>
    <row r="163" spans="1:8" ht="12.75">
      <c r="A163" s="1"/>
      <c r="B163" s="1"/>
      <c r="C163" s="1"/>
      <c r="D163" s="1"/>
      <c r="E163" s="1"/>
      <c r="F163" s="1"/>
      <c r="G163" s="1"/>
      <c r="H163" s="7"/>
    </row>
    <row r="164" spans="1:8" ht="12.75">
      <c r="A164" s="1"/>
      <c r="B164" s="1"/>
      <c r="C164" s="1"/>
      <c r="D164" s="1"/>
      <c r="E164" s="1"/>
      <c r="F164" s="1"/>
      <c r="G164" s="1"/>
      <c r="H164" s="7"/>
    </row>
    <row r="165" spans="1:8" ht="12.75">
      <c r="A165" s="1"/>
      <c r="B165" s="1"/>
      <c r="C165" s="1"/>
      <c r="D165" s="1"/>
      <c r="E165" s="1"/>
      <c r="F165" s="1"/>
      <c r="G165" s="1"/>
      <c r="H165" s="7"/>
    </row>
    <row r="166" spans="1:8" ht="12.75">
      <c r="A166" s="1"/>
      <c r="B166" s="1"/>
      <c r="C166" s="1"/>
      <c r="D166" s="1"/>
      <c r="E166" s="1"/>
      <c r="F166" s="1"/>
      <c r="G166" s="1"/>
      <c r="H166" s="7"/>
    </row>
    <row r="167" spans="1:8" ht="12.75">
      <c r="A167" s="1"/>
      <c r="B167" s="1"/>
      <c r="C167" s="1"/>
      <c r="D167" s="1"/>
      <c r="E167" s="1"/>
      <c r="F167" s="1"/>
      <c r="G167" s="1"/>
      <c r="H167" s="7"/>
    </row>
    <row r="168" spans="1:8" ht="12.75">
      <c r="A168" s="1"/>
      <c r="B168" s="1"/>
      <c r="C168" s="1"/>
      <c r="D168" s="1"/>
      <c r="E168" s="1"/>
      <c r="F168" s="1"/>
      <c r="G168" s="1"/>
      <c r="H168" s="7"/>
    </row>
    <row r="169" spans="1:8" ht="12.75">
      <c r="A169" s="1"/>
      <c r="B169" s="1"/>
      <c r="C169" s="1"/>
      <c r="D169" s="1"/>
      <c r="E169" s="1"/>
      <c r="F169" s="1"/>
      <c r="G169" s="1"/>
      <c r="H169" s="7"/>
    </row>
    <row r="170" spans="1:8" ht="12.75">
      <c r="A170" s="1"/>
      <c r="B170" s="1"/>
      <c r="C170" s="1"/>
      <c r="D170" s="1"/>
      <c r="E170" s="1"/>
      <c r="F170" s="1"/>
      <c r="G170" s="1"/>
      <c r="H170" s="7"/>
    </row>
    <row r="171" spans="1:8" ht="12.75">
      <c r="A171" s="1"/>
      <c r="B171" s="1"/>
      <c r="C171" s="1"/>
      <c r="D171" s="1"/>
      <c r="E171" s="1"/>
      <c r="F171" s="1"/>
      <c r="G171" s="1"/>
      <c r="H171" s="7"/>
    </row>
    <row r="172" spans="1:8" ht="12.75">
      <c r="A172" s="1"/>
      <c r="B172" s="1"/>
      <c r="C172" s="1"/>
      <c r="D172" s="1"/>
      <c r="E172" s="1"/>
      <c r="F172" s="1"/>
      <c r="G172" s="1"/>
      <c r="H172" s="7"/>
    </row>
    <row r="173" spans="1:8" ht="12.75">
      <c r="A173" s="1"/>
      <c r="B173" s="1"/>
      <c r="C173" s="1"/>
      <c r="D173" s="1"/>
      <c r="E173" s="1"/>
      <c r="F173" s="1"/>
      <c r="G173" s="1"/>
      <c r="H173" s="7"/>
    </row>
    <row r="174" spans="1:8" ht="12.75">
      <c r="A174" s="1"/>
      <c r="B174" s="1"/>
      <c r="C174" s="1"/>
      <c r="D174" s="1"/>
      <c r="E174" s="1"/>
      <c r="F174" s="1"/>
      <c r="G174" s="1"/>
      <c r="H174" s="7"/>
    </row>
    <row r="175" spans="1:8" ht="12.75">
      <c r="A175" s="1"/>
      <c r="B175" s="1"/>
      <c r="C175" s="1"/>
      <c r="D175" s="1"/>
      <c r="E175" s="1"/>
      <c r="F175" s="1"/>
      <c r="G175" s="1"/>
      <c r="H175" s="7"/>
    </row>
    <row r="176" spans="1:8" ht="12.75">
      <c r="A176" s="1"/>
      <c r="B176" s="1"/>
      <c r="C176" s="1"/>
      <c r="D176" s="1"/>
      <c r="E176" s="1"/>
      <c r="F176" s="1"/>
      <c r="G176" s="1"/>
      <c r="H176" s="7"/>
    </row>
    <row r="177" spans="1:8" ht="12.75">
      <c r="A177" s="1"/>
      <c r="B177" s="1"/>
      <c r="C177" s="1"/>
      <c r="D177" s="1"/>
      <c r="E177" s="1"/>
      <c r="F177" s="1"/>
      <c r="G177" s="1"/>
      <c r="H177" s="7"/>
    </row>
    <row r="178" spans="1:8" ht="12.75">
      <c r="A178" s="1"/>
      <c r="B178" s="1"/>
      <c r="C178" s="1"/>
      <c r="D178" s="1"/>
      <c r="E178" s="1"/>
      <c r="F178" s="1"/>
      <c r="G178" s="1"/>
      <c r="H178" s="7"/>
    </row>
    <row r="179" spans="1:8" ht="12.75">
      <c r="A179" s="1"/>
      <c r="B179" s="1"/>
      <c r="C179" s="1"/>
      <c r="D179" s="1"/>
      <c r="E179" s="1"/>
      <c r="F179" s="1"/>
      <c r="G179" s="1"/>
      <c r="H179" s="7"/>
    </row>
    <row r="180" spans="1:8" ht="12.75">
      <c r="A180" s="1"/>
      <c r="B180" s="1"/>
      <c r="C180" s="1"/>
      <c r="D180" s="1"/>
      <c r="E180" s="1"/>
      <c r="F180" s="1"/>
      <c r="G180" s="1"/>
      <c r="H180" s="7"/>
    </row>
    <row r="181" spans="1:8" ht="12.75">
      <c r="A181" s="1"/>
      <c r="B181" s="1"/>
      <c r="C181" s="1"/>
      <c r="D181" s="1"/>
      <c r="E181" s="1"/>
      <c r="F181" s="1"/>
      <c r="G181" s="1"/>
      <c r="H181" s="7"/>
    </row>
    <row r="182" spans="1:8" ht="12.75">
      <c r="A182" s="1"/>
      <c r="B182" s="1"/>
      <c r="C182" s="1"/>
      <c r="D182" s="1"/>
      <c r="E182" s="1"/>
      <c r="F182" s="1"/>
      <c r="G182" s="1"/>
      <c r="H182" s="7"/>
    </row>
    <row r="183" spans="1:8" ht="12.75">
      <c r="A183" s="1"/>
      <c r="B183" s="1"/>
      <c r="C183" s="1"/>
      <c r="D183" s="1"/>
      <c r="E183" s="1"/>
      <c r="F183" s="1"/>
      <c r="G183" s="1"/>
      <c r="H183" s="7"/>
    </row>
    <row r="184" spans="1:8" ht="12.75">
      <c r="A184" s="1"/>
      <c r="B184" s="1"/>
      <c r="C184" s="1"/>
      <c r="D184" s="1"/>
      <c r="E184" s="1"/>
      <c r="F184" s="1"/>
      <c r="G184" s="1"/>
      <c r="H184" s="7"/>
    </row>
    <row r="185" spans="1:8" ht="12.75">
      <c r="A185" s="1"/>
      <c r="B185" s="1"/>
      <c r="C185" s="1"/>
      <c r="D185" s="1"/>
      <c r="E185" s="1"/>
      <c r="F185" s="1"/>
      <c r="G185" s="1"/>
      <c r="H185" s="7"/>
    </row>
    <row r="186" spans="1:8" ht="12.75">
      <c r="A186" s="1"/>
      <c r="B186" s="1"/>
      <c r="C186" s="1"/>
      <c r="D186" s="1"/>
      <c r="E186" s="1"/>
      <c r="F186" s="1"/>
      <c r="G186" s="1"/>
      <c r="H186" s="7"/>
    </row>
    <row r="187" spans="1:8" ht="12.75">
      <c r="A187" s="1"/>
      <c r="B187" s="1"/>
      <c r="C187" s="1"/>
      <c r="D187" s="1"/>
      <c r="E187" s="1"/>
      <c r="F187" s="1"/>
      <c r="G187" s="1"/>
      <c r="H187" s="7"/>
    </row>
    <row r="188" spans="1:8" ht="12.75">
      <c r="A188" s="1"/>
      <c r="B188" s="1"/>
      <c r="C188" s="1"/>
      <c r="D188" s="1"/>
      <c r="E188" s="1"/>
      <c r="F188" s="1"/>
      <c r="G188" s="1"/>
      <c r="H188" s="7"/>
    </row>
    <row r="189" spans="1:8" ht="12.75">
      <c r="A189" s="1"/>
      <c r="B189" s="1"/>
      <c r="C189" s="1"/>
      <c r="D189" s="1"/>
      <c r="E189" s="1"/>
      <c r="F189" s="1"/>
      <c r="G189" s="1"/>
      <c r="H189" s="7"/>
    </row>
    <row r="190" spans="1:8" ht="12.75">
      <c r="A190" s="1"/>
      <c r="B190" s="1"/>
      <c r="C190" s="1"/>
      <c r="D190" s="1"/>
      <c r="E190" s="1"/>
      <c r="F190" s="1"/>
      <c r="G190" s="1"/>
      <c r="H190" s="7"/>
    </row>
    <row r="191" spans="1:8" ht="12.75">
      <c r="A191" s="1"/>
      <c r="B191" s="1"/>
      <c r="C191" s="1"/>
      <c r="D191" s="1"/>
      <c r="E191" s="1"/>
      <c r="F191" s="1"/>
      <c r="G191" s="1"/>
      <c r="H191" s="7"/>
    </row>
    <row r="192" spans="1:8" ht="12.75">
      <c r="A192" s="1"/>
      <c r="B192" s="1"/>
      <c r="C192" s="1"/>
      <c r="D192" s="1"/>
      <c r="E192" s="1"/>
      <c r="F192" s="1"/>
      <c r="G192" s="1"/>
      <c r="H192" s="7"/>
    </row>
    <row r="193" spans="1:8" ht="12.75">
      <c r="A193" s="1"/>
      <c r="B193" s="1"/>
      <c r="C193" s="1"/>
      <c r="D193" s="1"/>
      <c r="E193" s="1"/>
      <c r="F193" s="1"/>
      <c r="G193" s="1"/>
      <c r="H193" s="7"/>
    </row>
    <row r="194" spans="1:8" ht="12.75">
      <c r="A194" s="1"/>
      <c r="B194" s="1"/>
      <c r="C194" s="1"/>
      <c r="D194" s="1"/>
      <c r="E194" s="1"/>
      <c r="F194" s="1"/>
      <c r="G194" s="1"/>
      <c r="H194" s="7"/>
    </row>
    <row r="195" spans="1:8" ht="12.75">
      <c r="A195" s="1"/>
      <c r="B195" s="1"/>
      <c r="C195" s="1"/>
      <c r="D195" s="1"/>
      <c r="E195" s="1"/>
      <c r="F195" s="1"/>
      <c r="G195" s="1"/>
      <c r="H195" s="7"/>
    </row>
    <row r="196" spans="1:8" ht="12.75">
      <c r="A196" s="1"/>
      <c r="B196" s="1"/>
      <c r="C196" s="1"/>
      <c r="D196" s="1"/>
      <c r="E196" s="1"/>
      <c r="F196" s="1"/>
      <c r="G196" s="1"/>
      <c r="H196" s="7"/>
    </row>
    <row r="197" spans="1:8" ht="12.75">
      <c r="A197" s="1"/>
      <c r="B197" s="1"/>
      <c r="C197" s="1"/>
      <c r="D197" s="1"/>
      <c r="E197" s="1"/>
      <c r="F197" s="1"/>
      <c r="G197" s="1"/>
      <c r="H197" s="7"/>
    </row>
    <row r="198" spans="1:8" ht="12.75">
      <c r="A198" s="1"/>
      <c r="B198" s="1"/>
      <c r="C198" s="1"/>
      <c r="D198" s="1"/>
      <c r="E198" s="1"/>
      <c r="F198" s="1"/>
      <c r="G198" s="1"/>
      <c r="H198" s="7"/>
    </row>
    <row r="199" spans="1:8" ht="12.75">
      <c r="A199" s="1"/>
      <c r="B199" s="1"/>
      <c r="C199" s="1"/>
      <c r="D199" s="1"/>
      <c r="E199" s="1"/>
      <c r="F199" s="1"/>
      <c r="G199" s="1"/>
      <c r="H199" s="7"/>
    </row>
    <row r="200" spans="1:8" ht="12.75">
      <c r="A200" s="1"/>
      <c r="B200" s="1"/>
      <c r="C200" s="1"/>
      <c r="D200" s="1"/>
      <c r="E200" s="1"/>
      <c r="F200" s="1"/>
      <c r="G200" s="1"/>
      <c r="H200" s="7"/>
    </row>
    <row r="201" spans="1:8" ht="12.75">
      <c r="A201" s="1"/>
      <c r="B201" s="1"/>
      <c r="C201" s="1"/>
      <c r="D201" s="1"/>
      <c r="E201" s="1"/>
      <c r="F201" s="1"/>
      <c r="G201" s="1"/>
      <c r="H201" s="7"/>
    </row>
    <row r="202" spans="1:8" ht="12.75">
      <c r="A202" s="1"/>
      <c r="B202" s="1"/>
      <c r="C202" s="1"/>
      <c r="D202" s="1"/>
      <c r="E202" s="1"/>
      <c r="F202" s="1"/>
      <c r="G202" s="1"/>
      <c r="H202" s="7"/>
    </row>
    <row r="203" spans="1:8" ht="12.75">
      <c r="A203" s="1"/>
      <c r="B203" s="1"/>
      <c r="C203" s="1"/>
      <c r="D203" s="1"/>
      <c r="E203" s="1"/>
      <c r="F203" s="1"/>
      <c r="G203" s="1"/>
      <c r="H203" s="7"/>
    </row>
    <row r="204" spans="1:8" ht="12.75">
      <c r="A204" s="1"/>
      <c r="B204" s="1"/>
      <c r="C204" s="1"/>
      <c r="D204" s="1"/>
      <c r="E204" s="1"/>
      <c r="F204" s="1"/>
      <c r="G204" s="1"/>
      <c r="H204" s="7"/>
    </row>
    <row r="205" spans="1:8" ht="12.75">
      <c r="A205" s="1"/>
      <c r="B205" s="1"/>
      <c r="C205" s="1"/>
      <c r="D205" s="1"/>
      <c r="E205" s="1"/>
      <c r="F205" s="1"/>
      <c r="G205" s="1"/>
      <c r="H205" s="7"/>
    </row>
    <row r="206" spans="1:8" ht="12.75">
      <c r="A206" s="1"/>
      <c r="B206" s="1"/>
      <c r="C206" s="1"/>
      <c r="D206" s="1"/>
      <c r="E206" s="1"/>
      <c r="F206" s="1"/>
      <c r="G206" s="1"/>
      <c r="H206" s="7"/>
    </row>
    <row r="207" spans="1:8" ht="12.75">
      <c r="A207" s="1"/>
      <c r="B207" s="1"/>
      <c r="C207" s="1"/>
      <c r="D207" s="1"/>
      <c r="E207" s="1"/>
      <c r="F207" s="1"/>
      <c r="G207" s="1"/>
      <c r="H207" s="7"/>
    </row>
    <row r="208" spans="1:8" ht="12.75">
      <c r="A208" s="1"/>
      <c r="B208" s="1"/>
      <c r="C208" s="1"/>
      <c r="D208" s="1"/>
      <c r="E208" s="1"/>
      <c r="F208" s="1"/>
      <c r="G208" s="1"/>
      <c r="H208" s="7"/>
    </row>
    <row r="209" spans="1:8" ht="12.75">
      <c r="A209" s="1"/>
      <c r="B209" s="1"/>
      <c r="C209" s="1"/>
      <c r="D209" s="1"/>
      <c r="E209" s="1"/>
      <c r="F209" s="1"/>
      <c r="G209" s="1"/>
      <c r="H209" s="7"/>
    </row>
    <row r="210" spans="1:8" ht="12.75">
      <c r="A210" s="1"/>
      <c r="B210" s="1"/>
      <c r="C210" s="1"/>
      <c r="D210" s="1"/>
      <c r="E210" s="1"/>
      <c r="F210" s="1"/>
      <c r="G210" s="1"/>
      <c r="H210" s="7"/>
    </row>
    <row r="211" spans="1:8" ht="12.75">
      <c r="A211" s="1"/>
      <c r="B211" s="1"/>
      <c r="C211" s="1"/>
      <c r="D211" s="1"/>
      <c r="E211" s="1"/>
      <c r="F211" s="1"/>
      <c r="G211" s="1"/>
      <c r="H211" s="7"/>
    </row>
    <row r="212" spans="1:8" ht="12.75">
      <c r="A212" s="1"/>
      <c r="B212" s="1"/>
      <c r="C212" s="1"/>
      <c r="D212" s="1"/>
      <c r="E212" s="1"/>
      <c r="F212" s="1"/>
      <c r="G212" s="1"/>
      <c r="H212" s="7"/>
    </row>
    <row r="213" spans="1:8" ht="12.75">
      <c r="A213" s="1"/>
      <c r="B213" s="1"/>
      <c r="C213" s="1"/>
      <c r="D213" s="1"/>
      <c r="E213" s="1"/>
      <c r="F213" s="1"/>
      <c r="G213" s="1"/>
      <c r="H213" s="7"/>
    </row>
    <row r="214" spans="1:8" ht="12.75">
      <c r="A214" s="1"/>
      <c r="B214" s="1"/>
      <c r="C214" s="1"/>
      <c r="D214" s="1"/>
      <c r="E214" s="1"/>
      <c r="F214" s="1"/>
      <c r="G214" s="1"/>
      <c r="H214" s="7"/>
    </row>
    <row r="215" spans="1:8" ht="12.75">
      <c r="A215" s="1"/>
      <c r="B215" s="1"/>
      <c r="C215" s="1"/>
      <c r="D215" s="1"/>
      <c r="E215" s="1"/>
      <c r="F215" s="1"/>
      <c r="G215" s="1"/>
      <c r="H215" s="7"/>
    </row>
    <row r="216" spans="1:8" ht="12.75">
      <c r="A216" s="1"/>
      <c r="B216" s="1"/>
      <c r="C216" s="1"/>
      <c r="D216" s="1"/>
      <c r="E216" s="1"/>
      <c r="F216" s="1"/>
      <c r="G216" s="1"/>
      <c r="H216" s="7"/>
    </row>
    <row r="217" spans="1:8" ht="12.75">
      <c r="A217" s="1"/>
      <c r="B217" s="1"/>
      <c r="C217" s="1"/>
      <c r="D217" s="1"/>
      <c r="E217" s="1"/>
      <c r="F217" s="1"/>
      <c r="G217" s="1"/>
      <c r="H217" s="7"/>
    </row>
    <row r="218" spans="1:8" ht="12.75">
      <c r="A218" s="1"/>
      <c r="B218" s="1"/>
      <c r="C218" s="1"/>
      <c r="D218" s="1"/>
      <c r="E218" s="1"/>
      <c r="F218" s="1"/>
      <c r="G218" s="1"/>
      <c r="H218" s="7"/>
    </row>
    <row r="219" spans="1:8" ht="12.75">
      <c r="A219" s="1"/>
      <c r="B219" s="1"/>
      <c r="C219" s="1"/>
      <c r="D219" s="1"/>
      <c r="E219" s="1"/>
      <c r="F219" s="1"/>
      <c r="G219" s="1"/>
      <c r="H219" s="7"/>
    </row>
    <row r="220" spans="1:8" ht="12.75">
      <c r="A220" s="1"/>
      <c r="B220" s="1"/>
      <c r="C220" s="1"/>
      <c r="D220" s="1"/>
      <c r="E220" s="1"/>
      <c r="F220" s="1"/>
      <c r="G220" s="1"/>
      <c r="H220" s="7"/>
    </row>
    <row r="221" spans="1:8" ht="12.75">
      <c r="A221" s="1"/>
      <c r="B221" s="1"/>
      <c r="C221" s="1"/>
      <c r="D221" s="1"/>
      <c r="E221" s="1"/>
      <c r="F221" s="1"/>
      <c r="G221" s="1"/>
      <c r="H221" s="7"/>
    </row>
    <row r="222" spans="1:8" ht="12.75">
      <c r="A222" s="1"/>
      <c r="B222" s="1"/>
      <c r="C222" s="1"/>
      <c r="D222" s="1"/>
      <c r="E222" s="1"/>
      <c r="F222" s="1"/>
      <c r="G222" s="1"/>
      <c r="H222" s="7"/>
    </row>
    <row r="223" spans="1:8" ht="12.75">
      <c r="A223" s="1"/>
      <c r="B223" s="1"/>
      <c r="C223" s="1"/>
      <c r="D223" s="1"/>
      <c r="E223" s="1"/>
      <c r="F223" s="1"/>
      <c r="G223" s="1"/>
      <c r="H223" s="7"/>
    </row>
    <row r="224" spans="1:8" ht="12.75">
      <c r="A224" s="1"/>
      <c r="B224" s="1"/>
      <c r="C224" s="1"/>
      <c r="D224" s="1"/>
      <c r="E224" s="1"/>
      <c r="F224" s="1"/>
      <c r="G224" s="1"/>
      <c r="H224" s="7"/>
    </row>
    <row r="225" spans="1:8" ht="12.75">
      <c r="A225" s="1"/>
      <c r="B225" s="1"/>
      <c r="C225" s="1"/>
      <c r="D225" s="1"/>
      <c r="E225" s="1"/>
      <c r="F225" s="1"/>
      <c r="G225" s="1"/>
      <c r="H225" s="7"/>
    </row>
    <row r="226" spans="1:8" ht="12.75">
      <c r="A226" s="1"/>
      <c r="B226" s="1"/>
      <c r="C226" s="1"/>
      <c r="D226" s="1"/>
      <c r="E226" s="1"/>
      <c r="F226" s="1"/>
      <c r="G226" s="1"/>
      <c r="H226" s="7"/>
    </row>
    <row r="227" spans="1:8" ht="12.75">
      <c r="A227" s="1"/>
      <c r="B227" s="1"/>
      <c r="C227" s="1"/>
      <c r="D227" s="1"/>
      <c r="E227" s="1"/>
      <c r="F227" s="1"/>
      <c r="G227" s="1"/>
      <c r="H227" s="7"/>
    </row>
    <row r="228" spans="1:8" ht="12.75">
      <c r="A228" s="1"/>
      <c r="B228" s="1"/>
      <c r="C228" s="1"/>
      <c r="D228" s="1"/>
      <c r="E228" s="1"/>
      <c r="F228" s="1"/>
      <c r="G228" s="1"/>
      <c r="H228" s="7"/>
    </row>
    <row r="229" spans="1:8" ht="12.75">
      <c r="A229" s="1"/>
      <c r="B229" s="1"/>
      <c r="C229" s="1"/>
      <c r="D229" s="1"/>
      <c r="E229" s="1"/>
      <c r="F229" s="1"/>
      <c r="G229" s="1"/>
      <c r="H229" s="7"/>
    </row>
    <row r="230" spans="1:8" ht="12.75">
      <c r="A230" s="1"/>
      <c r="B230" s="1"/>
      <c r="C230" s="1"/>
      <c r="D230" s="1"/>
      <c r="E230" s="1"/>
      <c r="F230" s="1"/>
      <c r="G230" s="1"/>
      <c r="H230" s="7"/>
    </row>
    <row r="231" spans="1:8" ht="12.75">
      <c r="A231" s="1"/>
      <c r="B231" s="1"/>
      <c r="C231" s="1"/>
      <c r="D231" s="1"/>
      <c r="E231" s="1"/>
      <c r="F231" s="1"/>
      <c r="G231" s="1"/>
      <c r="H231" s="7"/>
    </row>
    <row r="232" spans="1:8" ht="12.75">
      <c r="A232" s="1"/>
      <c r="B232" s="1"/>
      <c r="C232" s="1"/>
      <c r="D232" s="1"/>
      <c r="E232" s="1"/>
      <c r="F232" s="1"/>
      <c r="G232" s="1"/>
      <c r="H232" s="7"/>
    </row>
    <row r="233" spans="1:8" ht="12.75">
      <c r="A233" s="1"/>
      <c r="B233" s="1"/>
      <c r="C233" s="1"/>
      <c r="D233" s="1"/>
      <c r="E233" s="1"/>
      <c r="F233" s="1"/>
      <c r="G233" s="1"/>
      <c r="H233" s="7"/>
    </row>
    <row r="234" spans="1:8" ht="12.75">
      <c r="A234" s="1"/>
      <c r="B234" s="1"/>
      <c r="C234" s="1"/>
      <c r="D234" s="1"/>
      <c r="E234" s="1"/>
      <c r="F234" s="1"/>
      <c r="G234" s="1"/>
      <c r="H234" s="7"/>
    </row>
    <row r="235" spans="1:8" ht="12.75">
      <c r="A235" s="1"/>
      <c r="B235" s="1"/>
      <c r="C235" s="1"/>
      <c r="D235" s="1"/>
      <c r="E235" s="1"/>
      <c r="F235" s="1"/>
      <c r="G235" s="1"/>
      <c r="H235" s="7"/>
    </row>
  </sheetData>
  <sheetProtection password="D91E" sheet="1" objects="1" scenarios="1" selectLockedCells="1"/>
  <protectedRanges>
    <protectedRange sqref="F70:F72" name="Bereich8"/>
    <protectedRange sqref="F57:F68" name="Bereich7"/>
    <protectedRange sqref="F55" name="Bereich6"/>
    <protectedRange sqref="F52:F53" name="Bereich5"/>
    <protectedRange sqref="F41:F49" name="Bereich4"/>
    <protectedRange sqref="F31:F38" name="Bereich3"/>
    <protectedRange sqref="C21:D28" name="Bereich2"/>
    <protectedRange sqref="C11:H17" name="Bereich1"/>
  </protectedRanges>
  <mergeCells count="51">
    <mergeCell ref="A14:B14"/>
    <mergeCell ref="C11:H11"/>
    <mergeCell ref="C12:H12"/>
    <mergeCell ref="C13:H13"/>
    <mergeCell ref="C14:H14"/>
    <mergeCell ref="A11:B11"/>
    <mergeCell ref="A12:B12"/>
    <mergeCell ref="A13:B13"/>
    <mergeCell ref="A54:H54"/>
    <mergeCell ref="A56:H56"/>
    <mergeCell ref="A69:H69"/>
    <mergeCell ref="A15:B15"/>
    <mergeCell ref="A18:B18"/>
    <mergeCell ref="A16:B16"/>
    <mergeCell ref="A17:B17"/>
    <mergeCell ref="C16:H16"/>
    <mergeCell ref="C17:H17"/>
    <mergeCell ref="C18:H18"/>
    <mergeCell ref="A10:H10"/>
    <mergeCell ref="A5:H5"/>
    <mergeCell ref="A6:H6"/>
    <mergeCell ref="A8:H8"/>
    <mergeCell ref="C15:H15"/>
    <mergeCell ref="A21:B21"/>
    <mergeCell ref="A22:B22"/>
    <mergeCell ref="A23:B23"/>
    <mergeCell ref="A20:F20"/>
    <mergeCell ref="E21:F21"/>
    <mergeCell ref="E22:F22"/>
    <mergeCell ref="E23:F23"/>
    <mergeCell ref="G20:H28"/>
    <mergeCell ref="A24:B24"/>
    <mergeCell ref="A27:B27"/>
    <mergeCell ref="C21:D21"/>
    <mergeCell ref="C22:D22"/>
    <mergeCell ref="C23:D23"/>
    <mergeCell ref="C24:D24"/>
    <mergeCell ref="E24:F24"/>
    <mergeCell ref="C25:D25"/>
    <mergeCell ref="C26:D26"/>
    <mergeCell ref="C27:D27"/>
    <mergeCell ref="A40:E40"/>
    <mergeCell ref="A51:E51"/>
    <mergeCell ref="E25:F25"/>
    <mergeCell ref="E26:F26"/>
    <mergeCell ref="E27:F27"/>
    <mergeCell ref="E28:F28"/>
    <mergeCell ref="A28:B28"/>
    <mergeCell ref="C28:D28"/>
    <mergeCell ref="A25:B25"/>
    <mergeCell ref="A26:B26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4" horizontalDpi="1200" verticalDpi="1200" orientation="landscape" paperSize="9" scale="82" r:id="rId1"/>
  <headerFooter alignWithMargins="0">
    <oddHeader>&amp;LBike &amp; Business&amp;RStand 07/2004</oddHeader>
    <oddFooter>&amp;L&amp;D&amp;C(c) 2004 by ZweiradKnowHow&amp;R&amp;P von &amp;N</oddFooter>
  </headerFooter>
  <rowBreaks count="3" manualBreakCount="3">
    <brk id="28" max="7" man="1"/>
    <brk id="38" max="7" man="1"/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Zweirad Know-How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Kaemmerer</dc:creator>
  <cp:keywords/>
  <dc:description/>
  <cp:lastModifiedBy>Manfred Kaemmerer</cp:lastModifiedBy>
  <cp:lastPrinted>2004-06-16T22:24:23Z</cp:lastPrinted>
  <dcterms:created xsi:type="dcterms:W3CDTF">2004-06-09T15:36:58Z</dcterms:created>
  <dcterms:modified xsi:type="dcterms:W3CDTF">2004-09-07T20:27:52Z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-1037529878</vt:i4>
  </property>
  <property fmtid="{D5CDD505-2E9C-101B-9397-08002B2CF9AE}" pid="4" name="_NewReviewCyc">
    <vt:lpwstr/>
  </property>
  <property fmtid="{D5CDD505-2E9C-101B-9397-08002B2CF9AE}" pid="5" name="_EmailSubje">
    <vt:lpwstr>Messprotokoll</vt:lpwstr>
  </property>
  <property fmtid="{D5CDD505-2E9C-101B-9397-08002B2CF9AE}" pid="6" name="_AuthorEma">
    <vt:lpwstr>Zweirad@T-Online.de</vt:lpwstr>
  </property>
  <property fmtid="{D5CDD505-2E9C-101B-9397-08002B2CF9AE}" pid="7" name="_AuthorEmailDisplayNa">
    <vt:lpwstr>Manfred Kaemmerer</vt:lpwstr>
  </property>
</Properties>
</file>